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undp.sharepoint.com/teams/BIH/EU4Agri/Shared Documents/SUPPORT MEASURES/Public calls/Primary production/2023 Sept/Prilozi smjernicama javnog poziva/"/>
    </mc:Choice>
  </mc:AlternateContent>
  <xr:revisionPtr revIDLastSave="283" documentId="8_{85E6685D-AE0E-431B-A970-CA826FB6C599}" xr6:coauthVersionLast="47" xr6:coauthVersionMax="47" xr10:uidLastSave="{7FEF165F-2D07-4AB3-8800-61FB9234942B}"/>
  <workbookProtection workbookAlgorithmName="SHA-512" workbookHashValue="ZLnwGYxrUSxm5Ze0QUihxVa69Gk9DpWR924g8AvUgSoXPakwkI4DzxQ90ioEHA+uqMG8Pap91hi6v1VT5SH8VA==" workbookSaltValue="3xj0NL3IB+lMsn5mECnHdw==" workbookSpinCount="100000" lockStructure="1"/>
  <bookViews>
    <workbookView xWindow="-108" yWindow="-108" windowWidth="30936" windowHeight="16896" tabRatio="845" xr2:uid="{00000000-000D-0000-FFFF-FFFF00000000}"/>
  </bookViews>
  <sheets>
    <sheet name="Naslovna" sheetId="24" r:id="rId1"/>
    <sheet name="Uputstvo" sheetId="21" r:id="rId2"/>
    <sheet name="2.1. Informacije o podnosiocu" sheetId="1" r:id="rId3"/>
    <sheet name="3.2.Struktura i obim proizvodnj" sheetId="3" r:id="rId4"/>
    <sheet name="3.3.Mat. input 3.4. Mat. troš." sheetId="4" r:id="rId5"/>
    <sheet name="4.4. Dinamika zaposlenih" sheetId="5" r:id="rId6"/>
    <sheet name="6.2 Podaci o zemljištu" sheetId="32" r:id="rId7"/>
    <sheet name="8.1. Plan prodaje" sheetId="7" r:id="rId8"/>
    <sheet name="8.2. Ukupni prihodi" sheetId="8" r:id="rId9"/>
    <sheet name="8.3. Obračun amortizacije" sheetId="11" r:id="rId10"/>
    <sheet name="8.4. Strukt. i dinamika ulaganj" sheetId="9" r:id="rId11"/>
    <sheet name="8.5. Izvori finansiranja" sheetId="23" r:id="rId12"/>
    <sheet name="8.6. Projicirani bilans uspjeha" sheetId="13" r:id="rId13"/>
    <sheet name="8.7. Bilans uspjeha(bazna god.)" sheetId="40" r:id="rId14"/>
    <sheet name="8.8. Bilans stanja (bazna god.)" sheetId="25" r:id="rId15"/>
    <sheet name="8.9. Obrtni kapital" sheetId="41" r:id="rId16"/>
    <sheet name="8.9. Novčani tok" sheetId="14" r:id="rId17"/>
    <sheet name="9.0 Ocjena bazne godine" sheetId="38" state="hidden" r:id="rId18"/>
    <sheet name="9.3. Neto sadašnja vrijednost" sheetId="28" state="hidden" r:id="rId19"/>
    <sheet name="10. Dobiveni rezultati" sheetId="22" r:id="rId20"/>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28" l="1"/>
  <c r="L16" i="14" l="1"/>
  <c r="L15" i="14"/>
  <c r="L14" i="14"/>
  <c r="C21" i="14"/>
  <c r="B21" i="14"/>
  <c r="B4" i="14" l="1"/>
  <c r="L22" i="14"/>
  <c r="B16" i="14"/>
  <c r="B15" i="14"/>
  <c r="B14" i="14"/>
  <c r="K9" i="14"/>
  <c r="K10" i="14"/>
  <c r="K11" i="14"/>
  <c r="K14" i="14"/>
  <c r="K15" i="14"/>
  <c r="K16" i="14"/>
  <c r="K20" i="14"/>
  <c r="M53" i="13"/>
  <c r="M55" i="13"/>
  <c r="M54" i="13" s="1"/>
  <c r="M56" i="13"/>
  <c r="M57" i="13"/>
  <c r="M58" i="13"/>
  <c r="M60" i="13"/>
  <c r="M61" i="13"/>
  <c r="M62" i="13"/>
  <c r="M63" i="13"/>
  <c r="M66" i="13"/>
  <c r="M28" i="13"/>
  <c r="M29" i="13"/>
  <c r="M30" i="13"/>
  <c r="M31" i="13"/>
  <c r="M32" i="13"/>
  <c r="M33" i="13"/>
  <c r="M36" i="13"/>
  <c r="M35" i="13" s="1"/>
  <c r="M37" i="13"/>
  <c r="M38" i="13"/>
  <c r="M40" i="13"/>
  <c r="M39" i="13" s="1"/>
  <c r="M4" i="13"/>
  <c r="M6" i="13"/>
  <c r="M7" i="13"/>
  <c r="M8" i="13"/>
  <c r="M5" i="13" s="1"/>
  <c r="M11" i="13"/>
  <c r="M10" i="13" s="1"/>
  <c r="M12" i="13"/>
  <c r="M13" i="13"/>
  <c r="M15" i="13"/>
  <c r="M14" i="13" s="1"/>
  <c r="M16" i="13"/>
  <c r="N62" i="23"/>
  <c r="N71" i="23"/>
  <c r="N72" i="23"/>
  <c r="N73" i="23"/>
  <c r="N74" i="23"/>
  <c r="N37" i="23"/>
  <c r="N54" i="23"/>
  <c r="N55" i="23"/>
  <c r="N56" i="23"/>
  <c r="N57" i="23"/>
  <c r="B45" i="9"/>
  <c r="B4" i="9"/>
  <c r="G38" i="11"/>
  <c r="H38" i="11"/>
  <c r="R38" i="11"/>
  <c r="R22" i="11"/>
  <c r="R35" i="11"/>
  <c r="R4" i="11"/>
  <c r="R17" i="11"/>
  <c r="M38" i="8"/>
  <c r="M42" i="8"/>
  <c r="M40" i="8" s="1"/>
  <c r="M62" i="8" s="1"/>
  <c r="M44" i="8"/>
  <c r="M52" i="8"/>
  <c r="M56" i="8"/>
  <c r="M4" i="8"/>
  <c r="M6" i="8"/>
  <c r="M24" i="8" s="1"/>
  <c r="M8" i="8"/>
  <c r="M12" i="8"/>
  <c r="M10" i="8" s="1"/>
  <c r="M13" i="8"/>
  <c r="M14" i="8"/>
  <c r="M15" i="8"/>
  <c r="M16" i="8"/>
  <c r="M18" i="8"/>
  <c r="M20" i="8"/>
  <c r="M21" i="8"/>
  <c r="M22" i="8"/>
  <c r="N81" i="7"/>
  <c r="N83" i="7"/>
  <c r="N99" i="7" s="1"/>
  <c r="N84" i="7"/>
  <c r="N85" i="7"/>
  <c r="N86" i="7"/>
  <c r="N87" i="7"/>
  <c r="N88" i="7"/>
  <c r="N89" i="7"/>
  <c r="N90" i="7"/>
  <c r="N91" i="7"/>
  <c r="N92" i="7"/>
  <c r="N93" i="7"/>
  <c r="N94" i="7"/>
  <c r="N95" i="7"/>
  <c r="N96" i="7"/>
  <c r="N97" i="7"/>
  <c r="N61" i="7"/>
  <c r="N26" i="7"/>
  <c r="N28" i="7"/>
  <c r="N44" i="7" s="1"/>
  <c r="N29" i="7"/>
  <c r="N30" i="7"/>
  <c r="N31" i="7"/>
  <c r="N32" i="7"/>
  <c r="N33" i="7"/>
  <c r="N34" i="7"/>
  <c r="N35" i="7"/>
  <c r="N36" i="7"/>
  <c r="N37" i="7"/>
  <c r="N38" i="7"/>
  <c r="N39" i="7"/>
  <c r="N40" i="7"/>
  <c r="N41" i="7"/>
  <c r="N42" i="7"/>
  <c r="N6" i="7"/>
  <c r="N8" i="7"/>
  <c r="N9" i="7"/>
  <c r="N10" i="7"/>
  <c r="N11" i="7"/>
  <c r="N12" i="7"/>
  <c r="N13" i="7"/>
  <c r="N14" i="7"/>
  <c r="N15" i="7"/>
  <c r="N16" i="7"/>
  <c r="N17" i="7"/>
  <c r="N18" i="7"/>
  <c r="N19" i="7"/>
  <c r="N20" i="7"/>
  <c r="N21" i="7"/>
  <c r="N22" i="7"/>
  <c r="N46" i="32"/>
  <c r="N53" i="32"/>
  <c r="N61" i="32"/>
  <c r="N4" i="32"/>
  <c r="N7" i="32"/>
  <c r="N11" i="32" s="1"/>
  <c r="N8" i="32"/>
  <c r="N9" i="32"/>
  <c r="N15" i="32"/>
  <c r="N16" i="32"/>
  <c r="N17" i="32"/>
  <c r="N19" i="32"/>
  <c r="N23" i="32"/>
  <c r="N24" i="32"/>
  <c r="N25" i="32"/>
  <c r="N29" i="32"/>
  <c r="N30" i="32"/>
  <c r="N31" i="32"/>
  <c r="N32" i="32"/>
  <c r="N33" i="32"/>
  <c r="M30" i="5"/>
  <c r="M35" i="5" s="1"/>
  <c r="M34" i="5"/>
  <c r="N100" i="4"/>
  <c r="N101" i="4"/>
  <c r="N112" i="4"/>
  <c r="N118" i="4"/>
  <c r="N132" i="4"/>
  <c r="N127" i="4" s="1"/>
  <c r="N133" i="4" s="1"/>
  <c r="N74" i="4"/>
  <c r="N25" i="4"/>
  <c r="N26" i="4"/>
  <c r="N28" i="4"/>
  <c r="N29" i="4"/>
  <c r="N30" i="4"/>
  <c r="N31" i="4"/>
  <c r="N32" i="4"/>
  <c r="N33" i="4"/>
  <c r="N34" i="4"/>
  <c r="N35" i="4"/>
  <c r="N39" i="4"/>
  <c r="N37" i="4" s="1"/>
  <c r="N40" i="4"/>
  <c r="N41" i="4"/>
  <c r="N45" i="4"/>
  <c r="N43" i="4" s="1"/>
  <c r="N46" i="4"/>
  <c r="N47" i="4"/>
  <c r="N48" i="4"/>
  <c r="N49" i="4"/>
  <c r="N50" i="4"/>
  <c r="N54" i="4"/>
  <c r="N52" i="4" s="1"/>
  <c r="N55" i="4"/>
  <c r="N56" i="4"/>
  <c r="N4" i="4"/>
  <c r="N6" i="4"/>
  <c r="N7" i="4"/>
  <c r="N8" i="4"/>
  <c r="N9" i="4"/>
  <c r="N10" i="4"/>
  <c r="N11" i="4"/>
  <c r="N12" i="4"/>
  <c r="N13" i="4"/>
  <c r="N24" i="3"/>
  <c r="N4" i="3"/>
  <c r="N6" i="3"/>
  <c r="N7" i="3"/>
  <c r="N8" i="3"/>
  <c r="N9" i="3"/>
  <c r="N10" i="3"/>
  <c r="N11" i="3"/>
  <c r="N12" i="3"/>
  <c r="N13" i="3"/>
  <c r="N14" i="3"/>
  <c r="N15" i="3"/>
  <c r="N16" i="3"/>
  <c r="N17" i="3"/>
  <c r="F15" i="3"/>
  <c r="I13" i="8"/>
  <c r="F92" i="7"/>
  <c r="G24" i="32"/>
  <c r="E10" i="4"/>
  <c r="F10" i="4" s="1"/>
  <c r="G13" i="3"/>
  <c r="H48" i="4"/>
  <c r="G8" i="32"/>
  <c r="J31" i="4"/>
  <c r="C16" i="14"/>
  <c r="D16" i="14"/>
  <c r="E16" i="14"/>
  <c r="F16" i="14"/>
  <c r="G16" i="14"/>
  <c r="H16" i="14"/>
  <c r="I16" i="14"/>
  <c r="J16" i="14"/>
  <c r="D9" i="3"/>
  <c r="M9" i="13" l="1"/>
  <c r="M34" i="13"/>
  <c r="M65" i="13"/>
  <c r="M64" i="13" s="1"/>
  <c r="M59" i="13" s="1"/>
  <c r="M67" i="13" s="1"/>
  <c r="K13" i="14"/>
  <c r="K8" i="14"/>
  <c r="M42" i="13"/>
  <c r="M17" i="13"/>
  <c r="N58" i="4"/>
  <c r="K21" i="23"/>
  <c r="D35" i="9"/>
  <c r="C29" i="9"/>
  <c r="B29" i="9"/>
  <c r="C39" i="9"/>
  <c r="B39" i="9"/>
  <c r="A31" i="38"/>
  <c r="C31" i="38" s="1"/>
  <c r="E101" i="4"/>
  <c r="F101" i="4"/>
  <c r="G101" i="4"/>
  <c r="H101" i="4"/>
  <c r="I101" i="4"/>
  <c r="J101" i="4"/>
  <c r="K101" i="4"/>
  <c r="L101" i="4"/>
  <c r="M101" i="4"/>
  <c r="C45" i="9"/>
  <c r="M43" i="13" l="1"/>
  <c r="M44" i="13" s="1"/>
  <c r="K6" i="14" s="1"/>
  <c r="K18" i="14" s="1"/>
  <c r="K24" i="14" s="1"/>
  <c r="K9" i="28" s="1"/>
  <c r="M18" i="13"/>
  <c r="D39" i="9"/>
  <c r="B4" i="22"/>
  <c r="E14" i="38"/>
  <c r="M57" i="23"/>
  <c r="L57" i="23"/>
  <c r="K57" i="23"/>
  <c r="J57" i="23"/>
  <c r="I57" i="23"/>
  <c r="H57" i="23"/>
  <c r="G57" i="23"/>
  <c r="F57" i="23"/>
  <c r="E57" i="23"/>
  <c r="D57" i="23"/>
  <c r="C57" i="23"/>
  <c r="M56" i="23"/>
  <c r="L56" i="23"/>
  <c r="K56" i="23"/>
  <c r="J56" i="23"/>
  <c r="I56" i="23"/>
  <c r="H56" i="23"/>
  <c r="G56" i="23"/>
  <c r="F56" i="23"/>
  <c r="E56" i="23"/>
  <c r="D56" i="23"/>
  <c r="C56" i="23"/>
  <c r="M55" i="23"/>
  <c r="L55" i="23"/>
  <c r="K55" i="23"/>
  <c r="J55" i="23"/>
  <c r="I55" i="23"/>
  <c r="H55" i="23"/>
  <c r="G55" i="23"/>
  <c r="F55" i="23"/>
  <c r="E55" i="23"/>
  <c r="D55" i="23"/>
  <c r="C55" i="23"/>
  <c r="M54" i="23"/>
  <c r="L54" i="23"/>
  <c r="K54" i="23"/>
  <c r="J54" i="23"/>
  <c r="I54" i="23"/>
  <c r="H54" i="23"/>
  <c r="G54" i="23"/>
  <c r="F54" i="23"/>
  <c r="E54" i="23"/>
  <c r="D54" i="23"/>
  <c r="C54" i="23"/>
  <c r="M74" i="23"/>
  <c r="L74" i="23"/>
  <c r="K74" i="23"/>
  <c r="J74" i="23"/>
  <c r="I74" i="23"/>
  <c r="H74" i="23"/>
  <c r="G74" i="23"/>
  <c r="F74" i="23"/>
  <c r="E74" i="23"/>
  <c r="M73" i="23"/>
  <c r="L73" i="23"/>
  <c r="K73" i="23"/>
  <c r="J73" i="23"/>
  <c r="I73" i="23"/>
  <c r="H73" i="23"/>
  <c r="G73" i="23"/>
  <c r="F73" i="23"/>
  <c r="E73" i="23"/>
  <c r="M72" i="23"/>
  <c r="L72" i="23"/>
  <c r="K72" i="23"/>
  <c r="J72" i="23"/>
  <c r="I72" i="23"/>
  <c r="H72" i="23"/>
  <c r="G72" i="23"/>
  <c r="F72" i="23"/>
  <c r="E72" i="23"/>
  <c r="M71" i="23"/>
  <c r="L71" i="23"/>
  <c r="K71" i="23"/>
  <c r="J71" i="23"/>
  <c r="I71" i="23"/>
  <c r="H71" i="23"/>
  <c r="G71" i="23"/>
  <c r="F71" i="23"/>
  <c r="E71" i="23"/>
  <c r="C11" i="40"/>
  <c r="M19" i="13" l="1"/>
  <c r="M68" i="13"/>
  <c r="M69" i="13" s="1"/>
  <c r="F14" i="38"/>
  <c r="D12" i="4"/>
  <c r="E12" i="4" s="1"/>
  <c r="F12" i="4" s="1"/>
  <c r="G12" i="4" s="1"/>
  <c r="H12" i="4" s="1"/>
  <c r="I12" i="4" s="1"/>
  <c r="J12" i="4" s="1"/>
  <c r="K12" i="4" s="1"/>
  <c r="L12" i="4" s="1"/>
  <c r="M12" i="4" s="1"/>
  <c r="D8" i="3"/>
  <c r="E8" i="3" s="1"/>
  <c r="F8" i="3" s="1"/>
  <c r="G8" i="3" s="1"/>
  <c r="H8" i="3" s="1"/>
  <c r="I8" i="3" s="1"/>
  <c r="J8" i="3" s="1"/>
  <c r="K8" i="3" s="1"/>
  <c r="L8" i="3" s="1"/>
  <c r="M8" i="3" s="1"/>
  <c r="L10" i="28"/>
  <c r="C58" i="13"/>
  <c r="C16" i="13"/>
  <c r="C66" i="13" s="1"/>
  <c r="D15" i="13"/>
  <c r="C15" i="13"/>
  <c r="C65" i="13" s="1"/>
  <c r="I17" i="11"/>
  <c r="H17" i="11"/>
  <c r="C13" i="13" s="1"/>
  <c r="C63" i="13" s="1"/>
  <c r="C22" i="8"/>
  <c r="D22" i="8" s="1"/>
  <c r="C21" i="8"/>
  <c r="D21" i="8" s="1"/>
  <c r="C20" i="8"/>
  <c r="C16" i="8"/>
  <c r="D16" i="8" s="1"/>
  <c r="C15" i="8"/>
  <c r="D15" i="8" s="1"/>
  <c r="C14" i="8"/>
  <c r="C13" i="8"/>
  <c r="D13" i="8" s="1"/>
  <c r="C12" i="8"/>
  <c r="D12" i="8" s="1"/>
  <c r="D22" i="7"/>
  <c r="D42" i="7" s="1"/>
  <c r="D21" i="7"/>
  <c r="E21" i="7" s="1"/>
  <c r="E41" i="7" s="1"/>
  <c r="D20" i="7"/>
  <c r="E20" i="7" s="1"/>
  <c r="E40" i="7" s="1"/>
  <c r="D19" i="7"/>
  <c r="D39" i="7" s="1"/>
  <c r="D18" i="7"/>
  <c r="D38" i="7" s="1"/>
  <c r="D17" i="7"/>
  <c r="E17" i="7" s="1"/>
  <c r="E37" i="7" s="1"/>
  <c r="D16" i="7"/>
  <c r="E16" i="7" s="1"/>
  <c r="E36" i="7" s="1"/>
  <c r="D15" i="7"/>
  <c r="E15" i="7" s="1"/>
  <c r="E35" i="7" s="1"/>
  <c r="D14" i="7"/>
  <c r="D34" i="7" s="1"/>
  <c r="D13" i="7"/>
  <c r="E13" i="7" s="1"/>
  <c r="E33" i="7" s="1"/>
  <c r="D12" i="7"/>
  <c r="E12" i="7" s="1"/>
  <c r="E32" i="7" s="1"/>
  <c r="D11" i="7"/>
  <c r="D31" i="7" s="1"/>
  <c r="D10" i="7"/>
  <c r="D30" i="7" s="1"/>
  <c r="D9" i="7"/>
  <c r="E9" i="7" s="1"/>
  <c r="E29" i="7" s="1"/>
  <c r="D8" i="7"/>
  <c r="E8" i="7" s="1"/>
  <c r="E28" i="7" s="1"/>
  <c r="C11" i="32"/>
  <c r="D7" i="32"/>
  <c r="D33" i="32"/>
  <c r="E33" i="32" s="1"/>
  <c r="D32" i="32"/>
  <c r="E32" i="32" s="1"/>
  <c r="D31" i="32"/>
  <c r="E31" i="32" s="1"/>
  <c r="D30" i="32"/>
  <c r="E30" i="32" s="1"/>
  <c r="D29" i="32"/>
  <c r="E29" i="32" s="1"/>
  <c r="D25" i="32"/>
  <c r="E25" i="32" s="1"/>
  <c r="D24" i="32"/>
  <c r="E24" i="32" s="1"/>
  <c r="D23" i="32"/>
  <c r="E23" i="32" s="1"/>
  <c r="D17" i="32"/>
  <c r="E17" i="32" s="1"/>
  <c r="D16" i="32"/>
  <c r="E16" i="32" s="1"/>
  <c r="D15" i="32"/>
  <c r="D9" i="32"/>
  <c r="E9" i="32" s="1"/>
  <c r="D8" i="32"/>
  <c r="E8" i="32" s="1"/>
  <c r="C11" i="5"/>
  <c r="D11" i="5" s="1"/>
  <c r="C10" i="5"/>
  <c r="D10" i="5" s="1"/>
  <c r="C9" i="5"/>
  <c r="D9" i="5" s="1"/>
  <c r="C7" i="5"/>
  <c r="D7" i="5" s="1"/>
  <c r="C6" i="5"/>
  <c r="D6" i="5" s="1"/>
  <c r="C5" i="5"/>
  <c r="D5" i="5" s="1"/>
  <c r="D56" i="4"/>
  <c r="E56" i="4" s="1"/>
  <c r="F56" i="4" s="1"/>
  <c r="G56" i="4" s="1"/>
  <c r="H56" i="4" s="1"/>
  <c r="I56" i="4" s="1"/>
  <c r="J56" i="4" s="1"/>
  <c r="K56" i="4" s="1"/>
  <c r="L56" i="4" s="1"/>
  <c r="M56" i="4" s="1"/>
  <c r="D55" i="4"/>
  <c r="E55" i="4" s="1"/>
  <c r="F55" i="4" s="1"/>
  <c r="G55" i="4" s="1"/>
  <c r="H55" i="4" s="1"/>
  <c r="I55" i="4" s="1"/>
  <c r="J55" i="4" s="1"/>
  <c r="K55" i="4" s="1"/>
  <c r="L55" i="4" s="1"/>
  <c r="M55" i="4" s="1"/>
  <c r="D54" i="4"/>
  <c r="E54" i="4" s="1"/>
  <c r="F54" i="4" s="1"/>
  <c r="G54" i="4" s="1"/>
  <c r="H54" i="4" s="1"/>
  <c r="I54" i="4" s="1"/>
  <c r="J54" i="4" s="1"/>
  <c r="K54" i="4" s="1"/>
  <c r="L54" i="4" s="1"/>
  <c r="M54" i="4" s="1"/>
  <c r="D50" i="4"/>
  <c r="E50" i="4" s="1"/>
  <c r="F50" i="4" s="1"/>
  <c r="G50" i="4" s="1"/>
  <c r="H50" i="4" s="1"/>
  <c r="I50" i="4" s="1"/>
  <c r="J50" i="4" s="1"/>
  <c r="K50" i="4" s="1"/>
  <c r="L50" i="4" s="1"/>
  <c r="M50" i="4" s="1"/>
  <c r="D49" i="4"/>
  <c r="E49" i="4" s="1"/>
  <c r="F49" i="4" s="1"/>
  <c r="G49" i="4" s="1"/>
  <c r="H49" i="4" s="1"/>
  <c r="I49" i="4" s="1"/>
  <c r="J49" i="4" s="1"/>
  <c r="K49" i="4" s="1"/>
  <c r="L49" i="4" s="1"/>
  <c r="M49" i="4" s="1"/>
  <c r="D48" i="4"/>
  <c r="E48" i="4" s="1"/>
  <c r="F48" i="4" s="1"/>
  <c r="G48" i="4" s="1"/>
  <c r="I48" i="4" s="1"/>
  <c r="J48" i="4" s="1"/>
  <c r="K48" i="4" s="1"/>
  <c r="L48" i="4" s="1"/>
  <c r="M48" i="4" s="1"/>
  <c r="D47" i="4"/>
  <c r="E47" i="4" s="1"/>
  <c r="F47" i="4" s="1"/>
  <c r="G47" i="4" s="1"/>
  <c r="H47" i="4" s="1"/>
  <c r="I47" i="4" s="1"/>
  <c r="J47" i="4" s="1"/>
  <c r="K47" i="4" s="1"/>
  <c r="L47" i="4" s="1"/>
  <c r="M47" i="4" s="1"/>
  <c r="D46" i="4"/>
  <c r="E46" i="4" s="1"/>
  <c r="F46" i="4" s="1"/>
  <c r="G46" i="4" s="1"/>
  <c r="H46" i="4" s="1"/>
  <c r="I46" i="4" s="1"/>
  <c r="J46" i="4" s="1"/>
  <c r="K46" i="4" s="1"/>
  <c r="L46" i="4" s="1"/>
  <c r="M46" i="4" s="1"/>
  <c r="D45" i="4"/>
  <c r="E45" i="4" s="1"/>
  <c r="F45" i="4" s="1"/>
  <c r="G45" i="4" s="1"/>
  <c r="H45" i="4" s="1"/>
  <c r="I45" i="4" s="1"/>
  <c r="J45" i="4" s="1"/>
  <c r="K45" i="4" s="1"/>
  <c r="L45" i="4" s="1"/>
  <c r="M45" i="4" s="1"/>
  <c r="D41" i="4"/>
  <c r="E41" i="4" s="1"/>
  <c r="F41" i="4" s="1"/>
  <c r="G41" i="4" s="1"/>
  <c r="H41" i="4" s="1"/>
  <c r="I41" i="4" s="1"/>
  <c r="J41" i="4" s="1"/>
  <c r="K41" i="4" s="1"/>
  <c r="L41" i="4" s="1"/>
  <c r="M41" i="4" s="1"/>
  <c r="D40" i="4"/>
  <c r="E40" i="4" s="1"/>
  <c r="F40" i="4" s="1"/>
  <c r="G40" i="4" s="1"/>
  <c r="H40" i="4" s="1"/>
  <c r="I40" i="4" s="1"/>
  <c r="J40" i="4" s="1"/>
  <c r="K40" i="4" s="1"/>
  <c r="L40" i="4" s="1"/>
  <c r="M40" i="4" s="1"/>
  <c r="D39" i="4"/>
  <c r="E39" i="4" s="1"/>
  <c r="F39" i="4" s="1"/>
  <c r="G39" i="4" s="1"/>
  <c r="H39" i="4" s="1"/>
  <c r="I39" i="4" s="1"/>
  <c r="J39" i="4" s="1"/>
  <c r="K39" i="4" s="1"/>
  <c r="L39" i="4" s="1"/>
  <c r="M39" i="4" s="1"/>
  <c r="D35" i="4"/>
  <c r="E35" i="4" s="1"/>
  <c r="F35" i="4" s="1"/>
  <c r="G35" i="4" s="1"/>
  <c r="H35" i="4" s="1"/>
  <c r="I35" i="4" s="1"/>
  <c r="J35" i="4" s="1"/>
  <c r="K35" i="4" s="1"/>
  <c r="L35" i="4" s="1"/>
  <c r="M35" i="4" s="1"/>
  <c r="D34" i="4"/>
  <c r="E34" i="4" s="1"/>
  <c r="F34" i="4" s="1"/>
  <c r="G34" i="4" s="1"/>
  <c r="H34" i="4" s="1"/>
  <c r="I34" i="4" s="1"/>
  <c r="J34" i="4" s="1"/>
  <c r="K34" i="4" s="1"/>
  <c r="L34" i="4" s="1"/>
  <c r="M34" i="4" s="1"/>
  <c r="D33" i="4"/>
  <c r="D32" i="4"/>
  <c r="E32" i="4" s="1"/>
  <c r="F32" i="4" s="1"/>
  <c r="G32" i="4" s="1"/>
  <c r="H32" i="4" s="1"/>
  <c r="I32" i="4" s="1"/>
  <c r="J32" i="4" s="1"/>
  <c r="K32" i="4" s="1"/>
  <c r="L32" i="4" s="1"/>
  <c r="M32" i="4" s="1"/>
  <c r="D31" i="4"/>
  <c r="E31" i="4" s="1"/>
  <c r="F31" i="4" s="1"/>
  <c r="G31" i="4" s="1"/>
  <c r="D30" i="4"/>
  <c r="E30" i="4" s="1"/>
  <c r="F30" i="4" s="1"/>
  <c r="G30" i="4" s="1"/>
  <c r="H30" i="4" s="1"/>
  <c r="I30" i="4" s="1"/>
  <c r="J30" i="4" s="1"/>
  <c r="K30" i="4" s="1"/>
  <c r="L30" i="4" s="1"/>
  <c r="M30" i="4" s="1"/>
  <c r="D29" i="4"/>
  <c r="E29" i="4" s="1"/>
  <c r="F29" i="4" s="1"/>
  <c r="G29" i="4" s="1"/>
  <c r="H29" i="4" s="1"/>
  <c r="I29" i="4" s="1"/>
  <c r="J29" i="4" s="1"/>
  <c r="K29" i="4" s="1"/>
  <c r="L29" i="4" s="1"/>
  <c r="M29" i="4" s="1"/>
  <c r="D28" i="4"/>
  <c r="E28" i="4" s="1"/>
  <c r="F28" i="4" s="1"/>
  <c r="G28" i="4" s="1"/>
  <c r="H28" i="4" s="1"/>
  <c r="I28" i="4" s="1"/>
  <c r="J28" i="4" s="1"/>
  <c r="K28" i="4" s="1"/>
  <c r="L28" i="4" s="1"/>
  <c r="M28" i="4" s="1"/>
  <c r="D13" i="4"/>
  <c r="E13" i="4" s="1"/>
  <c r="F13" i="4" s="1"/>
  <c r="G13" i="4" s="1"/>
  <c r="H13" i="4" s="1"/>
  <c r="I13" i="4" s="1"/>
  <c r="J13" i="4" s="1"/>
  <c r="K13" i="4" s="1"/>
  <c r="L13" i="4" s="1"/>
  <c r="M13" i="4" s="1"/>
  <c r="D11" i="4"/>
  <c r="E11" i="4" s="1"/>
  <c r="F11" i="4" s="1"/>
  <c r="G11" i="4" s="1"/>
  <c r="H11" i="4" s="1"/>
  <c r="D10" i="4"/>
  <c r="G10" i="4" s="1"/>
  <c r="H10" i="4" s="1"/>
  <c r="D9" i="4"/>
  <c r="E9" i="4" s="1"/>
  <c r="F9" i="4" s="1"/>
  <c r="G9" i="4" s="1"/>
  <c r="H9" i="4" s="1"/>
  <c r="I9" i="4" s="1"/>
  <c r="J9" i="4" s="1"/>
  <c r="K9" i="4" s="1"/>
  <c r="L9" i="4" s="1"/>
  <c r="M9" i="4" s="1"/>
  <c r="D8" i="4"/>
  <c r="E8" i="4" s="1"/>
  <c r="F8" i="4" s="1"/>
  <c r="G8" i="4" s="1"/>
  <c r="H8" i="4" s="1"/>
  <c r="I8" i="4" s="1"/>
  <c r="J8" i="4" s="1"/>
  <c r="K8" i="4" s="1"/>
  <c r="L8" i="4" s="1"/>
  <c r="M8" i="4" s="1"/>
  <c r="D7" i="4"/>
  <c r="E7" i="4" s="1"/>
  <c r="F7" i="4" s="1"/>
  <c r="G7" i="4" s="1"/>
  <c r="H7" i="4" s="1"/>
  <c r="I7" i="4" s="1"/>
  <c r="J7" i="4" s="1"/>
  <c r="K7" i="4" s="1"/>
  <c r="L7" i="4" s="1"/>
  <c r="M7" i="4" s="1"/>
  <c r="D6" i="4"/>
  <c r="E6" i="4" s="1"/>
  <c r="F6" i="4" s="1"/>
  <c r="G6" i="4" s="1"/>
  <c r="H6" i="4" s="1"/>
  <c r="I6" i="4" s="1"/>
  <c r="J6" i="4" s="1"/>
  <c r="K6" i="4" s="1"/>
  <c r="L6" i="4" s="1"/>
  <c r="M6" i="4" s="1"/>
  <c r="D17" i="3"/>
  <c r="E17" i="3" s="1"/>
  <c r="F17" i="3" s="1"/>
  <c r="G17" i="3" s="1"/>
  <c r="H17" i="3" s="1"/>
  <c r="I17" i="3" s="1"/>
  <c r="J17" i="3" s="1"/>
  <c r="K17" i="3" s="1"/>
  <c r="L17" i="3" s="1"/>
  <c r="M17" i="3" s="1"/>
  <c r="D16" i="3"/>
  <c r="E16" i="3" s="1"/>
  <c r="F16" i="3" s="1"/>
  <c r="G16" i="3" s="1"/>
  <c r="H16" i="3" s="1"/>
  <c r="I16" i="3" s="1"/>
  <c r="J16" i="3" s="1"/>
  <c r="K16" i="3" s="1"/>
  <c r="L16" i="3" s="1"/>
  <c r="M16" i="3" s="1"/>
  <c r="D15" i="3"/>
  <c r="E15" i="3" s="1"/>
  <c r="G15" i="3" s="1"/>
  <c r="H15" i="3" s="1"/>
  <c r="I15" i="3" s="1"/>
  <c r="J15" i="3" s="1"/>
  <c r="K15" i="3" s="1"/>
  <c r="L15" i="3" s="1"/>
  <c r="M15" i="3" s="1"/>
  <c r="D14" i="3"/>
  <c r="E14" i="3" s="1"/>
  <c r="F14" i="3" s="1"/>
  <c r="G14" i="3" s="1"/>
  <c r="H14" i="3" s="1"/>
  <c r="I14" i="3" s="1"/>
  <c r="J14" i="3" s="1"/>
  <c r="K14" i="3" s="1"/>
  <c r="L14" i="3" s="1"/>
  <c r="M14" i="3" s="1"/>
  <c r="D13" i="3"/>
  <c r="E13" i="3" s="1"/>
  <c r="F13" i="3" s="1"/>
  <c r="H13" i="3" s="1"/>
  <c r="I13" i="3" s="1"/>
  <c r="J13" i="3" s="1"/>
  <c r="K13" i="3" s="1"/>
  <c r="L13" i="3" s="1"/>
  <c r="M13" i="3" s="1"/>
  <c r="D12" i="3"/>
  <c r="E12" i="3" s="1"/>
  <c r="F12" i="3" s="1"/>
  <c r="G12" i="3" s="1"/>
  <c r="H12" i="3" s="1"/>
  <c r="I12" i="3" s="1"/>
  <c r="J12" i="3" s="1"/>
  <c r="K12" i="3" s="1"/>
  <c r="L12" i="3" s="1"/>
  <c r="M12" i="3" s="1"/>
  <c r="D11" i="3"/>
  <c r="E11" i="3" s="1"/>
  <c r="F11" i="3" s="1"/>
  <c r="G11" i="3" s="1"/>
  <c r="H11" i="3" s="1"/>
  <c r="I11" i="3" s="1"/>
  <c r="J11" i="3" s="1"/>
  <c r="K11" i="3" s="1"/>
  <c r="L11" i="3" s="1"/>
  <c r="M11" i="3" s="1"/>
  <c r="D10" i="3"/>
  <c r="E10" i="3" s="1"/>
  <c r="F10" i="3" s="1"/>
  <c r="G10" i="3" s="1"/>
  <c r="H10" i="3" s="1"/>
  <c r="I10" i="3" s="1"/>
  <c r="J10" i="3" s="1"/>
  <c r="K10" i="3" s="1"/>
  <c r="L10" i="3" s="1"/>
  <c r="M10" i="3" s="1"/>
  <c r="E9" i="3"/>
  <c r="F9" i="3" s="1"/>
  <c r="G9" i="3" s="1"/>
  <c r="H9" i="3" s="1"/>
  <c r="I9" i="3" s="1"/>
  <c r="J9" i="3" s="1"/>
  <c r="K9" i="3" s="1"/>
  <c r="L9" i="3" s="1"/>
  <c r="M9" i="3" s="1"/>
  <c r="D7" i="3"/>
  <c r="E7" i="3" s="1"/>
  <c r="F7" i="3" s="1"/>
  <c r="G7" i="3" s="1"/>
  <c r="H7" i="3" s="1"/>
  <c r="I7" i="3" s="1"/>
  <c r="J7" i="3" s="1"/>
  <c r="K7" i="3" s="1"/>
  <c r="L7" i="3" s="1"/>
  <c r="M7" i="3" s="1"/>
  <c r="D6" i="3"/>
  <c r="E6" i="3" s="1"/>
  <c r="F6" i="3" s="1"/>
  <c r="G6" i="3" s="1"/>
  <c r="H6" i="3" s="1"/>
  <c r="I6" i="3" s="1"/>
  <c r="J6" i="3" s="1"/>
  <c r="K6" i="3" s="1"/>
  <c r="L6" i="3" s="1"/>
  <c r="M6" i="3" s="1"/>
  <c r="E17" i="11"/>
  <c r="D9" i="9"/>
  <c r="B7" i="9"/>
  <c r="C54" i="9"/>
  <c r="B54" i="9"/>
  <c r="D52" i="9"/>
  <c r="D51" i="9"/>
  <c r="D50" i="9"/>
  <c r="D49" i="9"/>
  <c r="D48" i="9"/>
  <c r="C29" i="7"/>
  <c r="C30" i="7"/>
  <c r="C31" i="7"/>
  <c r="C32" i="7"/>
  <c r="C33" i="7"/>
  <c r="C34" i="7"/>
  <c r="C35" i="7"/>
  <c r="C36" i="7"/>
  <c r="C37" i="7"/>
  <c r="C38" i="7"/>
  <c r="C39" i="7"/>
  <c r="C40" i="7"/>
  <c r="C41" i="7"/>
  <c r="C42" i="7"/>
  <c r="I10" i="4" l="1"/>
  <c r="J10" i="4" s="1"/>
  <c r="K10" i="4" s="1"/>
  <c r="L10" i="4" s="1"/>
  <c r="M10" i="4" s="1"/>
  <c r="H31" i="4"/>
  <c r="I31" i="4" s="1"/>
  <c r="K31" i="4" s="1"/>
  <c r="L31" i="4" s="1"/>
  <c r="M31" i="4" s="1"/>
  <c r="I11" i="4"/>
  <c r="J11" i="4" s="1"/>
  <c r="K11" i="4" s="1"/>
  <c r="L11" i="4" s="1"/>
  <c r="M11" i="4" s="1"/>
  <c r="E33" i="4"/>
  <c r="F33" i="4" s="1"/>
  <c r="G33" i="4" s="1"/>
  <c r="H33" i="4" s="1"/>
  <c r="I33" i="4" s="1"/>
  <c r="J33" i="4" s="1"/>
  <c r="K33" i="4" s="1"/>
  <c r="L33" i="4" s="1"/>
  <c r="M33" i="4" s="1"/>
  <c r="C10" i="8"/>
  <c r="C7" i="13" s="1"/>
  <c r="C56" i="13" s="1"/>
  <c r="D11" i="32"/>
  <c r="C64" i="13"/>
  <c r="D13" i="13"/>
  <c r="D54" i="9"/>
  <c r="B60" i="9" s="1"/>
  <c r="C18" i="8"/>
  <c r="C8" i="13" s="1"/>
  <c r="C57" i="13" s="1"/>
  <c r="E10" i="7"/>
  <c r="E30" i="7" s="1"/>
  <c r="D32" i="7"/>
  <c r="E14" i="7"/>
  <c r="E34" i="7" s="1"/>
  <c r="E22" i="7"/>
  <c r="E42" i="7" s="1"/>
  <c r="D35" i="7"/>
  <c r="D28" i="7"/>
  <c r="D36" i="7"/>
  <c r="D40" i="7"/>
  <c r="E18" i="7"/>
  <c r="E38" i="7" s="1"/>
  <c r="D29" i="7"/>
  <c r="D33" i="7"/>
  <c r="D37" i="7"/>
  <c r="D41" i="7"/>
  <c r="D19" i="32"/>
  <c r="D12" i="5"/>
  <c r="D8" i="5"/>
  <c r="D13" i="5" s="1"/>
  <c r="D12" i="13" s="1"/>
  <c r="D16" i="13"/>
  <c r="C14" i="13"/>
  <c r="D14" i="8"/>
  <c r="D10" i="8" s="1"/>
  <c r="D7" i="13" s="1"/>
  <c r="D20" i="8"/>
  <c r="D18" i="8" s="1"/>
  <c r="D8" i="13" s="1"/>
  <c r="E11" i="7"/>
  <c r="E31" i="7" s="1"/>
  <c r="E19" i="7"/>
  <c r="E39" i="7" s="1"/>
  <c r="E7" i="32"/>
  <c r="E11" i="32" s="1"/>
  <c r="E15" i="32"/>
  <c r="E19" i="32" s="1"/>
  <c r="C8" i="5"/>
  <c r="C12" i="5"/>
  <c r="D43" i="4"/>
  <c r="D37" i="4"/>
  <c r="D26" i="4"/>
  <c r="D52" i="4"/>
  <c r="D58" i="4" l="1"/>
  <c r="C11" i="13" s="1"/>
  <c r="D14" i="13"/>
  <c r="D66" i="13"/>
  <c r="E44" i="7"/>
  <c r="D8" i="8" s="1"/>
  <c r="D6" i="13" s="1"/>
  <c r="D5" i="13" s="1"/>
  <c r="D44" i="7"/>
  <c r="C8" i="8" s="1"/>
  <c r="C13" i="5"/>
  <c r="C12" i="13" s="1"/>
  <c r="C62" i="13" s="1"/>
  <c r="D6" i="8" l="1"/>
  <c r="D24" i="8" s="1"/>
  <c r="C6" i="8"/>
  <c r="C24" i="8" s="1"/>
  <c r="C6" i="13"/>
  <c r="C10" i="13"/>
  <c r="C9" i="13" s="1"/>
  <c r="C61" i="13"/>
  <c r="C60" i="13" s="1"/>
  <c r="C59" i="13" s="1"/>
  <c r="C5" i="13" l="1"/>
  <c r="C17" i="13" s="1"/>
  <c r="C18" i="13" s="1"/>
  <c r="C55" i="13"/>
  <c r="C54" i="13" s="1"/>
  <c r="C67" i="13" s="1"/>
  <c r="C19" i="13" l="1"/>
  <c r="C68" i="13"/>
  <c r="C69" i="13" s="1"/>
  <c r="B10" i="28" l="1"/>
  <c r="I20" i="14"/>
  <c r="H20" i="14"/>
  <c r="G20" i="14"/>
  <c r="F20" i="14"/>
  <c r="E20" i="14"/>
  <c r="D20" i="14"/>
  <c r="L35" i="11"/>
  <c r="G38" i="13" s="1"/>
  <c r="E10" i="14" s="1"/>
  <c r="E16" i="13"/>
  <c r="E66" i="13" s="1"/>
  <c r="D33" i="9"/>
  <c r="D32" i="9"/>
  <c r="D29" i="9" s="1"/>
  <c r="D31" i="9"/>
  <c r="D21" i="9"/>
  <c r="D20" i="9"/>
  <c r="D19" i="9"/>
  <c r="D18" i="9"/>
  <c r="D17" i="9"/>
  <c r="C15" i="9"/>
  <c r="B15" i="9"/>
  <c r="E22" i="8"/>
  <c r="F22" i="8" s="1"/>
  <c r="G22" i="8" s="1"/>
  <c r="H22" i="8" s="1"/>
  <c r="I22" i="8" s="1"/>
  <c r="J22" i="8" s="1"/>
  <c r="K22" i="8" s="1"/>
  <c r="L22" i="8" s="1"/>
  <c r="E21" i="8"/>
  <c r="F21" i="8" s="1"/>
  <c r="G21" i="8" s="1"/>
  <c r="H21" i="8" s="1"/>
  <c r="I21" i="8" s="1"/>
  <c r="J21" i="8" s="1"/>
  <c r="K21" i="8" s="1"/>
  <c r="L21" i="8" s="1"/>
  <c r="E20" i="8"/>
  <c r="F20" i="8" s="1"/>
  <c r="B7" i="22"/>
  <c r="J35" i="11"/>
  <c r="C38" i="25"/>
  <c r="C33" i="25" s="1"/>
  <c r="C30" i="25"/>
  <c r="C20" i="25"/>
  <c r="C14" i="25"/>
  <c r="C23" i="25" s="1"/>
  <c r="C6" i="25"/>
  <c r="C4" i="25"/>
  <c r="C18" i="40"/>
  <c r="C4" i="40"/>
  <c r="B66" i="13"/>
  <c r="B58" i="13"/>
  <c r="L40" i="13"/>
  <c r="J9" i="14" s="1"/>
  <c r="K40" i="13"/>
  <c r="I9" i="14" s="1"/>
  <c r="J40" i="13"/>
  <c r="H9" i="14" s="1"/>
  <c r="I40" i="13"/>
  <c r="G9" i="14" s="1"/>
  <c r="H40" i="13"/>
  <c r="F9" i="14" s="1"/>
  <c r="G40" i="13"/>
  <c r="E9" i="14" s="1"/>
  <c r="F40" i="13"/>
  <c r="D9" i="14" s="1"/>
  <c r="E40" i="13"/>
  <c r="C9" i="14" s="1"/>
  <c r="D40" i="13"/>
  <c r="B9" i="14" s="1"/>
  <c r="L15" i="13"/>
  <c r="K15" i="13"/>
  <c r="J15" i="13"/>
  <c r="I15" i="13"/>
  <c r="H15" i="13"/>
  <c r="G15" i="13"/>
  <c r="F15" i="13"/>
  <c r="E15" i="13"/>
  <c r="B15" i="13"/>
  <c r="C37" i="23"/>
  <c r="D37" i="23" s="1"/>
  <c r="E37" i="23" s="1"/>
  <c r="G4" i="11"/>
  <c r="H4" i="11" s="1"/>
  <c r="I4" i="11" s="1"/>
  <c r="G17" i="11"/>
  <c r="B13" i="13" s="1"/>
  <c r="B63" i="13" s="1"/>
  <c r="B4" i="13"/>
  <c r="C4" i="13" s="1"/>
  <c r="K15" i="23"/>
  <c r="K6" i="23"/>
  <c r="D15" i="23"/>
  <c r="D6" i="23"/>
  <c r="D17" i="11"/>
  <c r="Q17" i="11"/>
  <c r="L13" i="13" s="1"/>
  <c r="P17" i="11"/>
  <c r="K13" i="13" s="1"/>
  <c r="O17" i="11"/>
  <c r="J13" i="13" s="1"/>
  <c r="N17" i="11"/>
  <c r="I13" i="13" s="1"/>
  <c r="M17" i="11"/>
  <c r="H13" i="13" s="1"/>
  <c r="L17" i="11"/>
  <c r="G13" i="13" s="1"/>
  <c r="K17" i="11"/>
  <c r="F13" i="13" s="1"/>
  <c r="J17" i="11"/>
  <c r="E13" i="13" s="1"/>
  <c r="E35" i="11"/>
  <c r="C7" i="9"/>
  <c r="C23" i="9"/>
  <c r="B23" i="9"/>
  <c r="B37" i="9" s="1"/>
  <c r="D27" i="9"/>
  <c r="D26" i="9"/>
  <c r="D25" i="9"/>
  <c r="D13" i="9"/>
  <c r="D12" i="9"/>
  <c r="D11" i="9"/>
  <c r="D10" i="9"/>
  <c r="C4" i="9"/>
  <c r="D56" i="8"/>
  <c r="D32" i="13" s="1"/>
  <c r="D57" i="13" s="1"/>
  <c r="L56" i="8"/>
  <c r="L32" i="13" s="1"/>
  <c r="K56" i="8"/>
  <c r="K32" i="13" s="1"/>
  <c r="J56" i="8"/>
  <c r="J32" i="13" s="1"/>
  <c r="I56" i="8"/>
  <c r="I32" i="13" s="1"/>
  <c r="H56" i="8"/>
  <c r="H32" i="13" s="1"/>
  <c r="G56" i="8"/>
  <c r="G32" i="13" s="1"/>
  <c r="F56" i="8"/>
  <c r="F32" i="13" s="1"/>
  <c r="E56" i="8"/>
  <c r="E32" i="13" s="1"/>
  <c r="L52" i="8"/>
  <c r="L33" i="13" s="1"/>
  <c r="J11" i="14" s="1"/>
  <c r="K52" i="8"/>
  <c r="K33" i="13" s="1"/>
  <c r="I11" i="14" s="1"/>
  <c r="J52" i="8"/>
  <c r="J33" i="13" s="1"/>
  <c r="I52" i="8"/>
  <c r="I33" i="13" s="1"/>
  <c r="H52" i="8"/>
  <c r="H33" i="13" s="1"/>
  <c r="G52" i="8"/>
  <c r="G33" i="13" s="1"/>
  <c r="E11" i="14" s="1"/>
  <c r="F52" i="8"/>
  <c r="F33" i="13" s="1"/>
  <c r="D11" i="14" s="1"/>
  <c r="E52" i="8"/>
  <c r="E33" i="13" s="1"/>
  <c r="C11" i="14" s="1"/>
  <c r="D52" i="8"/>
  <c r="D33" i="13" s="1"/>
  <c r="B11" i="14" s="1"/>
  <c r="B18" i="8"/>
  <c r="B8" i="13" s="1"/>
  <c r="B57" i="13" s="1"/>
  <c r="E16" i="8"/>
  <c r="F16" i="8" s="1"/>
  <c r="G16" i="8" s="1"/>
  <c r="H16" i="8" s="1"/>
  <c r="I16" i="8" s="1"/>
  <c r="J16" i="8" s="1"/>
  <c r="K16" i="8" s="1"/>
  <c r="L16" i="8" s="1"/>
  <c r="E15" i="8"/>
  <c r="F15" i="8" s="1"/>
  <c r="G15" i="8" s="1"/>
  <c r="H15" i="8" s="1"/>
  <c r="I15" i="8" s="1"/>
  <c r="J15" i="8" s="1"/>
  <c r="K15" i="8" s="1"/>
  <c r="L15" i="8" s="1"/>
  <c r="E14" i="8"/>
  <c r="F14" i="8" s="1"/>
  <c r="G14" i="8" s="1"/>
  <c r="H14" i="8" s="1"/>
  <c r="I14" i="8" s="1"/>
  <c r="J14" i="8" s="1"/>
  <c r="K14" i="8" s="1"/>
  <c r="L14" i="8" s="1"/>
  <c r="B10" i="8"/>
  <c r="B7" i="13" s="1"/>
  <c r="B56" i="13" s="1"/>
  <c r="B4" i="8"/>
  <c r="C4" i="8" s="1"/>
  <c r="D4" i="8" s="1"/>
  <c r="E86" i="7"/>
  <c r="E83" i="7"/>
  <c r="E97" i="7"/>
  <c r="E89" i="7"/>
  <c r="E96" i="7"/>
  <c r="E95" i="7"/>
  <c r="E94" i="7"/>
  <c r="F93" i="7"/>
  <c r="E93" i="7"/>
  <c r="E91" i="7"/>
  <c r="E90" i="7"/>
  <c r="E88" i="7"/>
  <c r="E87" i="7"/>
  <c r="E85" i="7"/>
  <c r="E84" i="7"/>
  <c r="C28" i="7"/>
  <c r="C26" i="7"/>
  <c r="D26" i="7" s="1"/>
  <c r="C6" i="7"/>
  <c r="D6" i="7" s="1"/>
  <c r="F7" i="32"/>
  <c r="G7" i="32" s="1"/>
  <c r="H7" i="32" s="1"/>
  <c r="I7" i="32" s="1"/>
  <c r="J7" i="32" s="1"/>
  <c r="K7" i="32" s="1"/>
  <c r="L7" i="32" s="1"/>
  <c r="M7" i="32" s="1"/>
  <c r="C19" i="32"/>
  <c r="F33" i="32"/>
  <c r="G33" i="32" s="1"/>
  <c r="H33" i="32" s="1"/>
  <c r="I33" i="32" s="1"/>
  <c r="J33" i="32" s="1"/>
  <c r="K33" i="32" s="1"/>
  <c r="L33" i="32" s="1"/>
  <c r="M33" i="32" s="1"/>
  <c r="F32" i="32"/>
  <c r="G32" i="32" s="1"/>
  <c r="H32" i="32" s="1"/>
  <c r="I32" i="32" s="1"/>
  <c r="J32" i="32" s="1"/>
  <c r="K32" i="32" s="1"/>
  <c r="L32" i="32" s="1"/>
  <c r="M32" i="32" s="1"/>
  <c r="F31" i="32"/>
  <c r="G31" i="32" s="1"/>
  <c r="H31" i="32" s="1"/>
  <c r="I31" i="32" s="1"/>
  <c r="J31" i="32" s="1"/>
  <c r="K31" i="32" s="1"/>
  <c r="L31" i="32" s="1"/>
  <c r="M31" i="32" s="1"/>
  <c r="F30" i="32"/>
  <c r="G30" i="32" s="1"/>
  <c r="H30" i="32" s="1"/>
  <c r="I30" i="32" s="1"/>
  <c r="J30" i="32" s="1"/>
  <c r="K30" i="32" s="1"/>
  <c r="L30" i="32" s="1"/>
  <c r="M30" i="32" s="1"/>
  <c r="F29" i="32"/>
  <c r="G29" i="32" s="1"/>
  <c r="H29" i="32" s="1"/>
  <c r="I29" i="32" s="1"/>
  <c r="J29" i="32" s="1"/>
  <c r="K29" i="32" s="1"/>
  <c r="L29" i="32" s="1"/>
  <c r="M29" i="32" s="1"/>
  <c r="F25" i="32"/>
  <c r="G25" i="32" s="1"/>
  <c r="H25" i="32" s="1"/>
  <c r="I25" i="32" s="1"/>
  <c r="J25" i="32" s="1"/>
  <c r="K25" i="32" s="1"/>
  <c r="L25" i="32" s="1"/>
  <c r="M25" i="32" s="1"/>
  <c r="F24" i="32"/>
  <c r="H24" i="32" s="1"/>
  <c r="I24" i="32" s="1"/>
  <c r="J24" i="32" s="1"/>
  <c r="K24" i="32" s="1"/>
  <c r="L24" i="32" s="1"/>
  <c r="M24" i="32" s="1"/>
  <c r="F23" i="32"/>
  <c r="G23" i="32" s="1"/>
  <c r="H23" i="32" s="1"/>
  <c r="I23" i="32" s="1"/>
  <c r="J23" i="32" s="1"/>
  <c r="K23" i="32" s="1"/>
  <c r="L23" i="32" s="1"/>
  <c r="M23" i="32" s="1"/>
  <c r="F17" i="32"/>
  <c r="G17" i="32" s="1"/>
  <c r="H17" i="32" s="1"/>
  <c r="I17" i="32" s="1"/>
  <c r="J17" i="32" s="1"/>
  <c r="K17" i="32" s="1"/>
  <c r="L17" i="32" s="1"/>
  <c r="M17" i="32" s="1"/>
  <c r="F15" i="32"/>
  <c r="G15" i="32" s="1"/>
  <c r="H15" i="32" s="1"/>
  <c r="I15" i="32" s="1"/>
  <c r="J15" i="32" s="1"/>
  <c r="K15" i="32" s="1"/>
  <c r="L15" i="32" s="1"/>
  <c r="M15" i="32" s="1"/>
  <c r="F8" i="32"/>
  <c r="C4" i="32"/>
  <c r="D4" i="32" s="1"/>
  <c r="E4" i="32" s="1"/>
  <c r="D30" i="5"/>
  <c r="B12" i="5"/>
  <c r="B8" i="5"/>
  <c r="E11" i="5"/>
  <c r="F11" i="5" s="1"/>
  <c r="G11" i="5" s="1"/>
  <c r="H11" i="5" s="1"/>
  <c r="I11" i="5" s="1"/>
  <c r="J11" i="5" s="1"/>
  <c r="K11" i="5" s="1"/>
  <c r="L11" i="5" s="1"/>
  <c r="M11" i="5" s="1"/>
  <c r="E10" i="5"/>
  <c r="F10" i="5" s="1"/>
  <c r="G10" i="5" s="1"/>
  <c r="H10" i="5" s="1"/>
  <c r="I10" i="5" s="1"/>
  <c r="J10" i="5" s="1"/>
  <c r="K10" i="5" s="1"/>
  <c r="L10" i="5" s="1"/>
  <c r="M10" i="5" s="1"/>
  <c r="E9" i="5"/>
  <c r="F9" i="5" s="1"/>
  <c r="G9" i="5" s="1"/>
  <c r="H9" i="5" s="1"/>
  <c r="I9" i="5" s="1"/>
  <c r="J9" i="5" s="1"/>
  <c r="K9" i="5" s="1"/>
  <c r="L9" i="5" s="1"/>
  <c r="M9" i="5" s="1"/>
  <c r="M12" i="5" s="1"/>
  <c r="E7" i="5"/>
  <c r="F7" i="5" s="1"/>
  <c r="G7" i="5" s="1"/>
  <c r="H7" i="5" s="1"/>
  <c r="I7" i="5" s="1"/>
  <c r="J7" i="5" s="1"/>
  <c r="K7" i="5" s="1"/>
  <c r="L7" i="5" s="1"/>
  <c r="M7" i="5" s="1"/>
  <c r="E6" i="5"/>
  <c r="F6" i="5" s="1"/>
  <c r="G6" i="5" s="1"/>
  <c r="H6" i="5" s="1"/>
  <c r="I6" i="5" s="1"/>
  <c r="J6" i="5" s="1"/>
  <c r="K6" i="5" s="1"/>
  <c r="L6" i="5" s="1"/>
  <c r="M6" i="5" s="1"/>
  <c r="E5" i="5"/>
  <c r="F5" i="5" s="1"/>
  <c r="G5" i="5" s="1"/>
  <c r="H5" i="5" s="1"/>
  <c r="I5" i="5" s="1"/>
  <c r="J5" i="5" s="1"/>
  <c r="K5" i="5" s="1"/>
  <c r="L5" i="5" s="1"/>
  <c r="M5" i="5" s="1"/>
  <c r="M8" i="5" s="1"/>
  <c r="M13" i="5" s="1"/>
  <c r="B4" i="5"/>
  <c r="C4" i="5" s="1"/>
  <c r="E112" i="4"/>
  <c r="E132" i="4"/>
  <c r="F132" i="4" s="1"/>
  <c r="G132" i="4" s="1"/>
  <c r="H132" i="4" s="1"/>
  <c r="I132" i="4" s="1"/>
  <c r="J132" i="4" s="1"/>
  <c r="K132" i="4" s="1"/>
  <c r="L132" i="4" s="1"/>
  <c r="M132" i="4" s="1"/>
  <c r="C52" i="4"/>
  <c r="C43" i="4"/>
  <c r="C37" i="4"/>
  <c r="C26" i="4"/>
  <c r="C4" i="4"/>
  <c r="D4" i="4" s="1"/>
  <c r="C4" i="3"/>
  <c r="D4" i="3" s="1"/>
  <c r="H58" i="13" l="1"/>
  <c r="F11" i="14"/>
  <c r="E8" i="14"/>
  <c r="I58" i="13"/>
  <c r="G11" i="14"/>
  <c r="J58" i="13"/>
  <c r="H11" i="14"/>
  <c r="D4" i="5"/>
  <c r="E6" i="7"/>
  <c r="F6" i="7" s="1"/>
  <c r="E26" i="7"/>
  <c r="E4" i="4"/>
  <c r="F4" i="4" s="1"/>
  <c r="G4" i="4" s="1"/>
  <c r="H4" i="4" s="1"/>
  <c r="I4" i="4" s="1"/>
  <c r="J4" i="4" s="1"/>
  <c r="K4" i="4" s="1"/>
  <c r="L4" i="4" s="1"/>
  <c r="M4" i="4" s="1"/>
  <c r="E4" i="3"/>
  <c r="F4" i="3" s="1"/>
  <c r="G4" i="3" s="1"/>
  <c r="H4" i="3" s="1"/>
  <c r="I4" i="3" s="1"/>
  <c r="J4" i="3" s="1"/>
  <c r="K4" i="3" s="1"/>
  <c r="L4" i="3" s="1"/>
  <c r="M4" i="3" s="1"/>
  <c r="K25" i="23"/>
  <c r="C41" i="9"/>
  <c r="B41" i="9"/>
  <c r="E6" i="38"/>
  <c r="F6" i="38" s="1"/>
  <c r="C37" i="9"/>
  <c r="D37" i="9" s="1"/>
  <c r="B6" i="22" s="1"/>
  <c r="C4" i="14"/>
  <c r="B8" i="28"/>
  <c r="K65" i="13"/>
  <c r="C58" i="4"/>
  <c r="B11" i="13" s="1"/>
  <c r="B61" i="13" s="1"/>
  <c r="L65" i="13"/>
  <c r="C53" i="13"/>
  <c r="D4" i="13"/>
  <c r="D53" i="13" s="1"/>
  <c r="G65" i="13"/>
  <c r="I39" i="13"/>
  <c r="G39" i="13"/>
  <c r="F39" i="13"/>
  <c r="H39" i="13"/>
  <c r="I65" i="13"/>
  <c r="K39" i="13"/>
  <c r="D39" i="13"/>
  <c r="D65" i="13"/>
  <c r="D64" i="13" s="1"/>
  <c r="L39" i="13"/>
  <c r="J39" i="13"/>
  <c r="E39" i="13"/>
  <c r="J4" i="11"/>
  <c r="I22" i="11"/>
  <c r="D7" i="9"/>
  <c r="D58" i="13"/>
  <c r="F16" i="13"/>
  <c r="F14" i="13" s="1"/>
  <c r="H65" i="13"/>
  <c r="J65" i="13"/>
  <c r="E14" i="13"/>
  <c r="E65" i="13"/>
  <c r="E64" i="13" s="1"/>
  <c r="F65" i="13"/>
  <c r="B14" i="13"/>
  <c r="B65" i="13"/>
  <c r="B64" i="13" s="1"/>
  <c r="L58" i="13"/>
  <c r="K58" i="13"/>
  <c r="E58" i="13"/>
  <c r="F58" i="13"/>
  <c r="G58" i="13"/>
  <c r="E4" i="8"/>
  <c r="E81" i="7"/>
  <c r="F4" i="32"/>
  <c r="G4" i="32" s="1"/>
  <c r="H4" i="32" s="1"/>
  <c r="I4" i="32" s="1"/>
  <c r="J4" i="32" s="1"/>
  <c r="K4" i="32" s="1"/>
  <c r="L4" i="32" s="1"/>
  <c r="M4" i="32" s="1"/>
  <c r="F16" i="32"/>
  <c r="G16" i="32" s="1"/>
  <c r="H16" i="32" s="1"/>
  <c r="I16" i="32" s="1"/>
  <c r="J16" i="32" s="1"/>
  <c r="K16" i="32" s="1"/>
  <c r="L16" i="32" s="1"/>
  <c r="M16" i="32" s="1"/>
  <c r="D26" i="5"/>
  <c r="C25" i="4"/>
  <c r="C20" i="14"/>
  <c r="D15" i="9"/>
  <c r="D23" i="9"/>
  <c r="F17" i="7"/>
  <c r="F20" i="7"/>
  <c r="F21" i="7"/>
  <c r="F22" i="7"/>
  <c r="F18" i="7"/>
  <c r="F19" i="7"/>
  <c r="F9" i="7"/>
  <c r="F10" i="7"/>
  <c r="F16" i="7"/>
  <c r="F12" i="7"/>
  <c r="F11" i="7"/>
  <c r="F31" i="7" s="1"/>
  <c r="F14" i="7"/>
  <c r="F8" i="7"/>
  <c r="F15" i="7"/>
  <c r="C6" i="28"/>
  <c r="I35" i="11"/>
  <c r="I38" i="11" s="1"/>
  <c r="D21" i="23"/>
  <c r="G20" i="8"/>
  <c r="F18" i="8"/>
  <c r="F8" i="13" s="1"/>
  <c r="F57" i="13" s="1"/>
  <c r="E18" i="8"/>
  <c r="E8" i="13" s="1"/>
  <c r="E57" i="13" s="1"/>
  <c r="C44" i="7"/>
  <c r="B8" i="8" s="1"/>
  <c r="B6" i="8" s="1"/>
  <c r="B24" i="8" s="1"/>
  <c r="F13" i="7"/>
  <c r="G13" i="7" s="1"/>
  <c r="F37" i="23"/>
  <c r="E62" i="23"/>
  <c r="E61" i="7"/>
  <c r="B53" i="13"/>
  <c r="J38" i="11"/>
  <c r="E38" i="13"/>
  <c r="C10" i="14" s="1"/>
  <c r="C8" i="14" s="1"/>
  <c r="K35" i="11"/>
  <c r="K38" i="11" s="1"/>
  <c r="G63" i="13"/>
  <c r="L38" i="11"/>
  <c r="E38" i="11"/>
  <c r="C25" i="25"/>
  <c r="C5" i="40"/>
  <c r="C10" i="40"/>
  <c r="E12" i="8"/>
  <c r="F12" i="8" s="1"/>
  <c r="G12" i="8" s="1"/>
  <c r="D44" i="8"/>
  <c r="D31" i="13" s="1"/>
  <c r="D56" i="13" s="1"/>
  <c r="E13" i="8"/>
  <c r="F89" i="7"/>
  <c r="F97" i="7"/>
  <c r="G92" i="7"/>
  <c r="E92" i="7"/>
  <c r="E99" i="7" s="1"/>
  <c r="D42" i="8" s="1"/>
  <c r="D40" i="8" s="1"/>
  <c r="D30" i="13" s="1"/>
  <c r="F84" i="7"/>
  <c r="F96" i="7"/>
  <c r="G96" i="7"/>
  <c r="G84" i="7"/>
  <c r="H97" i="7"/>
  <c r="H93" i="7"/>
  <c r="H89" i="7"/>
  <c r="G89" i="7"/>
  <c r="G93" i="7"/>
  <c r="G97" i="7"/>
  <c r="E4" i="5"/>
  <c r="F4" i="5" s="1"/>
  <c r="G4" i="5" s="1"/>
  <c r="H4" i="5" s="1"/>
  <c r="I4" i="5" s="1"/>
  <c r="J4" i="5" s="1"/>
  <c r="K4" i="5" s="1"/>
  <c r="L4" i="5" s="1"/>
  <c r="M4" i="5" s="1"/>
  <c r="M26" i="5" s="1"/>
  <c r="E46" i="32"/>
  <c r="E61" i="32"/>
  <c r="E53" i="32"/>
  <c r="F61" i="32"/>
  <c r="F53" i="32"/>
  <c r="F9" i="32"/>
  <c r="G9" i="32" s="1"/>
  <c r="H9" i="32" s="1"/>
  <c r="I9" i="32" s="1"/>
  <c r="J9" i="32" s="1"/>
  <c r="K9" i="32" s="1"/>
  <c r="L9" i="32" s="1"/>
  <c r="M9" i="32" s="1"/>
  <c r="E34" i="5"/>
  <c r="F30" i="5"/>
  <c r="E30" i="5"/>
  <c r="D34" i="5"/>
  <c r="D35" i="5" s="1"/>
  <c r="D37" i="13" s="1"/>
  <c r="D62" i="13" s="1"/>
  <c r="E118" i="4"/>
  <c r="F127" i="4"/>
  <c r="F112" i="4"/>
  <c r="E127" i="4"/>
  <c r="E52" i="4"/>
  <c r="I43" i="4"/>
  <c r="L37" i="4"/>
  <c r="J43" i="4"/>
  <c r="K37" i="4"/>
  <c r="E37" i="4"/>
  <c r="M37" i="4"/>
  <c r="K43" i="4"/>
  <c r="F37" i="4"/>
  <c r="G37" i="4"/>
  <c r="E43" i="4"/>
  <c r="M43" i="4"/>
  <c r="H37" i="4"/>
  <c r="F43" i="4"/>
  <c r="L43" i="4"/>
  <c r="I37" i="4"/>
  <c r="G43" i="4"/>
  <c r="J37" i="4"/>
  <c r="H43" i="4"/>
  <c r="F26" i="4"/>
  <c r="E26" i="4"/>
  <c r="C41" i="25" l="1"/>
  <c r="E15" i="38"/>
  <c r="F15" i="38" s="1"/>
  <c r="E13" i="38"/>
  <c r="F13" i="38" s="1"/>
  <c r="E24" i="3"/>
  <c r="E4" i="13"/>
  <c r="E53" i="13" s="1"/>
  <c r="D28" i="13"/>
  <c r="D41" i="9"/>
  <c r="D4" i="14"/>
  <c r="C8" i="28"/>
  <c r="D38" i="13"/>
  <c r="E133" i="4"/>
  <c r="D36" i="13" s="1"/>
  <c r="E58" i="4"/>
  <c r="D11" i="13" s="1"/>
  <c r="D10" i="13" s="1"/>
  <c r="D9" i="13" s="1"/>
  <c r="D17" i="13" s="1"/>
  <c r="D18" i="13" s="1"/>
  <c r="D19" i="13" s="1"/>
  <c r="K4" i="11"/>
  <c r="J22" i="11"/>
  <c r="G8" i="7"/>
  <c r="H8" i="7" s="1"/>
  <c r="I8" i="7" s="1"/>
  <c r="J8" i="7" s="1"/>
  <c r="K8" i="7" s="1"/>
  <c r="L8" i="7" s="1"/>
  <c r="M8" i="7" s="1"/>
  <c r="F28" i="7"/>
  <c r="D55" i="13"/>
  <c r="D54" i="13" s="1"/>
  <c r="F19" i="32"/>
  <c r="F66" i="13"/>
  <c r="F64" i="13" s="1"/>
  <c r="G16" i="13"/>
  <c r="D38" i="8"/>
  <c r="F4" i="8"/>
  <c r="E38" i="8"/>
  <c r="G6" i="7"/>
  <c r="F61" i="7"/>
  <c r="F26" i="7"/>
  <c r="F46" i="32"/>
  <c r="D25" i="4"/>
  <c r="G19" i="7"/>
  <c r="F39" i="7"/>
  <c r="G20" i="7"/>
  <c r="F40" i="7"/>
  <c r="G14" i="7"/>
  <c r="F34" i="7"/>
  <c r="F33" i="7"/>
  <c r="G18" i="7"/>
  <c r="F38" i="7"/>
  <c r="G17" i="7"/>
  <c r="F37" i="7"/>
  <c r="G12" i="7"/>
  <c r="F32" i="7"/>
  <c r="G16" i="7"/>
  <c r="F36" i="7"/>
  <c r="G22" i="7"/>
  <c r="F42" i="7"/>
  <c r="G10" i="7"/>
  <c r="F30" i="7"/>
  <c r="G15" i="7"/>
  <c r="F35" i="7"/>
  <c r="G9" i="7"/>
  <c r="F29" i="7"/>
  <c r="G21" i="7"/>
  <c r="F41" i="7"/>
  <c r="B6" i="13"/>
  <c r="B55" i="13" s="1"/>
  <c r="B54" i="13" s="1"/>
  <c r="G11" i="7"/>
  <c r="G31" i="7" s="1"/>
  <c r="D6" i="28"/>
  <c r="C10" i="28"/>
  <c r="H20" i="8"/>
  <c r="G18" i="8"/>
  <c r="G8" i="13" s="1"/>
  <c r="G57" i="13" s="1"/>
  <c r="G37" i="23"/>
  <c r="F62" i="23"/>
  <c r="F38" i="13"/>
  <c r="D10" i="14" s="1"/>
  <c r="D8" i="14" s="1"/>
  <c r="E63" i="13"/>
  <c r="P35" i="11"/>
  <c r="M35" i="11"/>
  <c r="N35" i="11"/>
  <c r="D62" i="8"/>
  <c r="C21" i="40"/>
  <c r="E16" i="38" s="1"/>
  <c r="F16" i="38" s="1"/>
  <c r="E28" i="13"/>
  <c r="F4" i="13"/>
  <c r="F53" i="13" s="1"/>
  <c r="E44" i="8"/>
  <c r="E31" i="13" s="1"/>
  <c r="F44" i="8"/>
  <c r="F31" i="13" s="1"/>
  <c r="H12" i="8"/>
  <c r="E10" i="8"/>
  <c r="E7" i="13" s="1"/>
  <c r="F13" i="8"/>
  <c r="F85" i="7"/>
  <c r="F88" i="7"/>
  <c r="F86" i="7"/>
  <c r="F83" i="7"/>
  <c r="I97" i="7"/>
  <c r="I89" i="7"/>
  <c r="H84" i="7"/>
  <c r="F95" i="7"/>
  <c r="F94" i="7"/>
  <c r="F91" i="7"/>
  <c r="H92" i="7"/>
  <c r="F90" i="7"/>
  <c r="F87" i="7"/>
  <c r="I93" i="7"/>
  <c r="H96" i="7"/>
  <c r="E26" i="5"/>
  <c r="G53" i="32"/>
  <c r="G61" i="32"/>
  <c r="G19" i="32"/>
  <c r="G11" i="32"/>
  <c r="H8" i="32"/>
  <c r="F11" i="32"/>
  <c r="E35" i="5"/>
  <c r="E37" i="13" s="1"/>
  <c r="G30" i="5"/>
  <c r="F34" i="5"/>
  <c r="F35" i="5" s="1"/>
  <c r="F37" i="13" s="1"/>
  <c r="G112" i="4"/>
  <c r="F118" i="4"/>
  <c r="G127" i="4"/>
  <c r="G118" i="4"/>
  <c r="F52" i="4"/>
  <c r="H26" i="4"/>
  <c r="J26" i="4"/>
  <c r="G26" i="4"/>
  <c r="L26" i="4"/>
  <c r="I26" i="4"/>
  <c r="D63" i="13" l="1"/>
  <c r="B10" i="14"/>
  <c r="B8" i="14" s="1"/>
  <c r="I28" i="7"/>
  <c r="J28" i="7"/>
  <c r="H28" i="7"/>
  <c r="E9" i="38"/>
  <c r="F9" i="38" s="1"/>
  <c r="H9" i="38" s="1"/>
  <c r="E4" i="14"/>
  <c r="D8" i="28"/>
  <c r="G133" i="4"/>
  <c r="F36" i="13" s="1"/>
  <c r="F133" i="4"/>
  <c r="E36" i="13" s="1"/>
  <c r="C15" i="14" s="1"/>
  <c r="F58" i="4"/>
  <c r="E11" i="13" s="1"/>
  <c r="C23" i="40"/>
  <c r="E19" i="38" s="1"/>
  <c r="E56" i="13"/>
  <c r="L4" i="11"/>
  <c r="K22" i="11"/>
  <c r="G28" i="7"/>
  <c r="K28" i="7"/>
  <c r="L28" i="7"/>
  <c r="M28" i="7"/>
  <c r="D61" i="13"/>
  <c r="G66" i="13"/>
  <c r="G64" i="13" s="1"/>
  <c r="H16" i="13"/>
  <c r="G14" i="13"/>
  <c r="G26" i="7"/>
  <c r="F81" i="7"/>
  <c r="H6" i="7"/>
  <c r="G61" i="7"/>
  <c r="G4" i="8"/>
  <c r="F38" i="8"/>
  <c r="G46" i="32"/>
  <c r="E25" i="4"/>
  <c r="E100" i="4" s="1"/>
  <c r="E74" i="4"/>
  <c r="F24" i="3"/>
  <c r="H20" i="7"/>
  <c r="G40" i="7"/>
  <c r="H22" i="7"/>
  <c r="G42" i="7"/>
  <c r="H19" i="7"/>
  <c r="G39" i="7"/>
  <c r="H10" i="7"/>
  <c r="G30" i="7"/>
  <c r="H17" i="7"/>
  <c r="G37" i="7"/>
  <c r="H21" i="7"/>
  <c r="G41" i="7"/>
  <c r="H18" i="7"/>
  <c r="G38" i="7"/>
  <c r="H9" i="7"/>
  <c r="G29" i="7"/>
  <c r="H16" i="7"/>
  <c r="G36" i="7"/>
  <c r="H13" i="7"/>
  <c r="G33" i="7"/>
  <c r="H15" i="7"/>
  <c r="G35" i="7"/>
  <c r="H12" i="7"/>
  <c r="G32" i="7"/>
  <c r="H14" i="7"/>
  <c r="G34" i="7"/>
  <c r="F44" i="7"/>
  <c r="E8" i="8" s="1"/>
  <c r="E6" i="13" s="1"/>
  <c r="H11" i="7"/>
  <c r="H31" i="7" s="1"/>
  <c r="E6" i="28"/>
  <c r="D10" i="28"/>
  <c r="Q35" i="11"/>
  <c r="Q38" i="11" s="1"/>
  <c r="O35" i="11"/>
  <c r="O38" i="11" s="1"/>
  <c r="F63" i="13"/>
  <c r="I20" i="8"/>
  <c r="H18" i="8"/>
  <c r="H8" i="13" s="1"/>
  <c r="H57" i="13" s="1"/>
  <c r="H37" i="23"/>
  <c r="G62" i="23"/>
  <c r="M38" i="11"/>
  <c r="H38" i="13"/>
  <c r="F10" i="14" s="1"/>
  <c r="F8" i="14" s="1"/>
  <c r="N38" i="11"/>
  <c r="I38" i="13"/>
  <c r="G10" i="14" s="1"/>
  <c r="G8" i="14" s="1"/>
  <c r="K38" i="13"/>
  <c r="I10" i="14" s="1"/>
  <c r="I8" i="14" s="1"/>
  <c r="P38" i="11"/>
  <c r="G4" i="13"/>
  <c r="G53" i="13" s="1"/>
  <c r="F28" i="13"/>
  <c r="G44" i="8"/>
  <c r="G31" i="13" s="1"/>
  <c r="G13" i="8"/>
  <c r="F10" i="8"/>
  <c r="F7" i="13" s="1"/>
  <c r="F56" i="13" s="1"/>
  <c r="I12" i="8"/>
  <c r="G88" i="7"/>
  <c r="G85" i="7"/>
  <c r="G91" i="7"/>
  <c r="G90" i="7"/>
  <c r="G94" i="7"/>
  <c r="J97" i="7"/>
  <c r="J93" i="7"/>
  <c r="G86" i="7"/>
  <c r="I84" i="7"/>
  <c r="G87" i="7"/>
  <c r="J89" i="7"/>
  <c r="I96" i="7"/>
  <c r="G95" i="7"/>
  <c r="G83" i="7"/>
  <c r="I92" i="7"/>
  <c r="F99" i="7"/>
  <c r="E42" i="8" s="1"/>
  <c r="E40" i="8" s="1"/>
  <c r="E30" i="13" s="1"/>
  <c r="C14" i="14" s="1"/>
  <c r="F26" i="5"/>
  <c r="H53" i="32"/>
  <c r="H61" i="32"/>
  <c r="H19" i="32"/>
  <c r="I8" i="32"/>
  <c r="H11" i="32"/>
  <c r="G34" i="5"/>
  <c r="G35" i="5" s="1"/>
  <c r="G37" i="13" s="1"/>
  <c r="H30" i="5"/>
  <c r="H118" i="4"/>
  <c r="H127" i="4"/>
  <c r="H112" i="4"/>
  <c r="G52" i="4"/>
  <c r="M26" i="4"/>
  <c r="K26" i="4"/>
  <c r="D15" i="14" l="1"/>
  <c r="D60" i="13"/>
  <c r="D59" i="13" s="1"/>
  <c r="D67" i="13" s="1"/>
  <c r="F4" i="14"/>
  <c r="E8" i="28"/>
  <c r="H133" i="4"/>
  <c r="G36" i="13" s="1"/>
  <c r="E15" i="14" s="1"/>
  <c r="G58" i="4"/>
  <c r="F11" i="13" s="1"/>
  <c r="F61" i="13" s="1"/>
  <c r="F19" i="38"/>
  <c r="L20" i="14"/>
  <c r="M4" i="11"/>
  <c r="L22" i="11"/>
  <c r="H14" i="13"/>
  <c r="H66" i="13"/>
  <c r="H64" i="13" s="1"/>
  <c r="I16" i="13"/>
  <c r="H4" i="8"/>
  <c r="G38" i="8"/>
  <c r="I6" i="7"/>
  <c r="H61" i="7"/>
  <c r="G44" i="7"/>
  <c r="F8" i="8" s="1"/>
  <c r="F6" i="13" s="1"/>
  <c r="H26" i="7"/>
  <c r="G81" i="7"/>
  <c r="H46" i="32"/>
  <c r="F25" i="4"/>
  <c r="F100" i="4" s="1"/>
  <c r="F74" i="4"/>
  <c r="G24" i="3"/>
  <c r="I14" i="7"/>
  <c r="H34" i="7"/>
  <c r="I16" i="7"/>
  <c r="H36" i="7"/>
  <c r="I17" i="7"/>
  <c r="H37" i="7"/>
  <c r="I20" i="7"/>
  <c r="H40" i="7"/>
  <c r="I13" i="7"/>
  <c r="H33" i="7"/>
  <c r="I21" i="7"/>
  <c r="H41" i="7"/>
  <c r="I22" i="7"/>
  <c r="H42" i="7"/>
  <c r="I12" i="7"/>
  <c r="H32" i="7"/>
  <c r="I9" i="7"/>
  <c r="H29" i="7"/>
  <c r="I10" i="7"/>
  <c r="H30" i="7"/>
  <c r="I15" i="7"/>
  <c r="H35" i="7"/>
  <c r="I18" i="7"/>
  <c r="H38" i="7"/>
  <c r="I19" i="7"/>
  <c r="H39" i="7"/>
  <c r="I11" i="7"/>
  <c r="I31" i="7" s="1"/>
  <c r="F6" i="28"/>
  <c r="E10" i="28"/>
  <c r="J20" i="14"/>
  <c r="J38" i="13"/>
  <c r="H10" i="14" s="1"/>
  <c r="H8" i="14" s="1"/>
  <c r="L38" i="13"/>
  <c r="I18" i="8"/>
  <c r="I8" i="13" s="1"/>
  <c r="I57" i="13" s="1"/>
  <c r="J20" i="8"/>
  <c r="I37" i="23"/>
  <c r="H62" i="23"/>
  <c r="H63" i="13"/>
  <c r="K63" i="13"/>
  <c r="I63" i="13"/>
  <c r="B13" i="14"/>
  <c r="E62" i="8"/>
  <c r="E55" i="13"/>
  <c r="E54" i="13" s="1"/>
  <c r="E61" i="13"/>
  <c r="H4" i="13"/>
  <c r="H53" i="13" s="1"/>
  <c r="G28" i="13"/>
  <c r="H44" i="8"/>
  <c r="H31" i="13" s="1"/>
  <c r="J12" i="8"/>
  <c r="H13" i="8"/>
  <c r="G10" i="8"/>
  <c r="G7" i="13" s="1"/>
  <c r="G56" i="13" s="1"/>
  <c r="H88" i="7"/>
  <c r="H85" i="7"/>
  <c r="H90" i="7"/>
  <c r="J84" i="7"/>
  <c r="J92" i="7"/>
  <c r="G99" i="7"/>
  <c r="F42" i="8" s="1"/>
  <c r="F40" i="8" s="1"/>
  <c r="K89" i="7"/>
  <c r="K93" i="7"/>
  <c r="K97" i="7"/>
  <c r="H94" i="7"/>
  <c r="J96" i="7"/>
  <c r="H83" i="7"/>
  <c r="H86" i="7"/>
  <c r="H95" i="7"/>
  <c r="H87" i="7"/>
  <c r="H91" i="7"/>
  <c r="G26" i="5"/>
  <c r="I61" i="32"/>
  <c r="I53" i="32"/>
  <c r="I19" i="32"/>
  <c r="I11" i="32"/>
  <c r="J8" i="32"/>
  <c r="I30" i="5"/>
  <c r="H34" i="5"/>
  <c r="H35" i="5" s="1"/>
  <c r="H37" i="13" s="1"/>
  <c r="I118" i="4"/>
  <c r="I112" i="4"/>
  <c r="I127" i="4"/>
  <c r="H52" i="4"/>
  <c r="L63" i="13" l="1"/>
  <c r="J10" i="14"/>
  <c r="J8" i="14" s="1"/>
  <c r="G4" i="14"/>
  <c r="F8" i="28"/>
  <c r="I133" i="4"/>
  <c r="H36" i="13" s="1"/>
  <c r="F15" i="14" s="1"/>
  <c r="H58" i="4"/>
  <c r="G11" i="13" s="1"/>
  <c r="G61" i="13" s="1"/>
  <c r="N4" i="11"/>
  <c r="M22" i="11"/>
  <c r="I14" i="13"/>
  <c r="J16" i="13"/>
  <c r="I66" i="13"/>
  <c r="I64" i="13" s="1"/>
  <c r="I26" i="7"/>
  <c r="H81" i="7"/>
  <c r="H44" i="7"/>
  <c r="G8" i="8" s="1"/>
  <c r="G6" i="13" s="1"/>
  <c r="J6" i="7"/>
  <c r="I61" i="7"/>
  <c r="I4" i="8"/>
  <c r="H38" i="8"/>
  <c r="I46" i="32"/>
  <c r="G25" i="4"/>
  <c r="G100" i="4" s="1"/>
  <c r="G74" i="4"/>
  <c r="H24" i="3"/>
  <c r="J10" i="7"/>
  <c r="I30" i="7"/>
  <c r="J21" i="7"/>
  <c r="I41" i="7"/>
  <c r="J16" i="7"/>
  <c r="I36" i="7"/>
  <c r="J19" i="7"/>
  <c r="I39" i="7"/>
  <c r="J9" i="7"/>
  <c r="I29" i="7"/>
  <c r="J13" i="7"/>
  <c r="I33" i="7"/>
  <c r="J14" i="7"/>
  <c r="I34" i="7"/>
  <c r="J18" i="7"/>
  <c r="I38" i="7"/>
  <c r="J12" i="7"/>
  <c r="I32" i="7"/>
  <c r="J20" i="7"/>
  <c r="I40" i="7"/>
  <c r="J15" i="7"/>
  <c r="I35" i="7"/>
  <c r="J22" i="7"/>
  <c r="I42" i="7"/>
  <c r="J17" i="7"/>
  <c r="I37" i="7"/>
  <c r="J11" i="7"/>
  <c r="J31" i="7" s="1"/>
  <c r="G6" i="28"/>
  <c r="F10" i="28"/>
  <c r="J63" i="13"/>
  <c r="J18" i="8"/>
  <c r="J8" i="13" s="1"/>
  <c r="J57" i="13" s="1"/>
  <c r="K20" i="8"/>
  <c r="J37" i="23"/>
  <c r="I62" i="23"/>
  <c r="F30" i="13"/>
  <c r="F62" i="8"/>
  <c r="I4" i="13"/>
  <c r="I53" i="13" s="1"/>
  <c r="H28" i="13"/>
  <c r="I44" i="8"/>
  <c r="I31" i="13" s="1"/>
  <c r="H10" i="8"/>
  <c r="H7" i="13" s="1"/>
  <c r="H56" i="13" s="1"/>
  <c r="K12" i="8"/>
  <c r="I88" i="7"/>
  <c r="I85" i="7"/>
  <c r="I91" i="7"/>
  <c r="I90" i="7"/>
  <c r="I83" i="7"/>
  <c r="H99" i="7"/>
  <c r="G42" i="8" s="1"/>
  <c r="G40" i="8" s="1"/>
  <c r="I87" i="7"/>
  <c r="L93" i="7"/>
  <c r="I95" i="7"/>
  <c r="K96" i="7"/>
  <c r="K84" i="7"/>
  <c r="L89" i="7"/>
  <c r="K92" i="7"/>
  <c r="L97" i="7"/>
  <c r="I86" i="7"/>
  <c r="I94" i="7"/>
  <c r="H26" i="5"/>
  <c r="J53" i="32"/>
  <c r="J61" i="32"/>
  <c r="J19" i="32"/>
  <c r="K8" i="32"/>
  <c r="J11" i="32"/>
  <c r="J30" i="5"/>
  <c r="I34" i="5"/>
  <c r="I35" i="5" s="1"/>
  <c r="I37" i="13" s="1"/>
  <c r="J118" i="4"/>
  <c r="J127" i="4"/>
  <c r="J112" i="4"/>
  <c r="I52" i="4"/>
  <c r="C13" i="14" l="1"/>
  <c r="D14" i="14"/>
  <c r="H4" i="14"/>
  <c r="G8" i="28"/>
  <c r="J133" i="4"/>
  <c r="I36" i="13" s="1"/>
  <c r="G15" i="14" s="1"/>
  <c r="I58" i="4"/>
  <c r="H11" i="13" s="1"/>
  <c r="H61" i="13" s="1"/>
  <c r="O4" i="11"/>
  <c r="N22" i="11"/>
  <c r="K16" i="13"/>
  <c r="J14" i="13"/>
  <c r="J66" i="13"/>
  <c r="J64" i="13" s="1"/>
  <c r="J4" i="8"/>
  <c r="I38" i="8"/>
  <c r="K6" i="7"/>
  <c r="J61" i="7"/>
  <c r="J26" i="7"/>
  <c r="I81" i="7"/>
  <c r="J46" i="32"/>
  <c r="H25" i="4"/>
  <c r="H100" i="4" s="1"/>
  <c r="H74" i="4"/>
  <c r="I24" i="3"/>
  <c r="I44" i="7"/>
  <c r="H8" i="8" s="1"/>
  <c r="H6" i="13" s="1"/>
  <c r="K21" i="7"/>
  <c r="J41" i="7"/>
  <c r="K10" i="7"/>
  <c r="J30" i="7"/>
  <c r="K20" i="7"/>
  <c r="J40" i="7"/>
  <c r="K13" i="7"/>
  <c r="J33" i="7"/>
  <c r="K17" i="7"/>
  <c r="J37" i="7"/>
  <c r="K9" i="7"/>
  <c r="J29" i="7"/>
  <c r="K22" i="7"/>
  <c r="J42" i="7"/>
  <c r="K18" i="7"/>
  <c r="J38" i="7"/>
  <c r="K19" i="7"/>
  <c r="J39" i="7"/>
  <c r="K15" i="7"/>
  <c r="J35" i="7"/>
  <c r="K14" i="7"/>
  <c r="J34" i="7"/>
  <c r="K16" i="7"/>
  <c r="J36" i="7"/>
  <c r="K12" i="7"/>
  <c r="J32" i="7"/>
  <c r="K11" i="7"/>
  <c r="K31" i="7" s="1"/>
  <c r="H6" i="28"/>
  <c r="G10" i="28"/>
  <c r="L20" i="8"/>
  <c r="K18" i="8"/>
  <c r="K8" i="13" s="1"/>
  <c r="K57" i="13" s="1"/>
  <c r="K37" i="23"/>
  <c r="J62" i="23"/>
  <c r="G30" i="13"/>
  <c r="G62" i="8"/>
  <c r="F55" i="13"/>
  <c r="F54" i="13" s="1"/>
  <c r="J4" i="13"/>
  <c r="J53" i="13" s="1"/>
  <c r="I28" i="13"/>
  <c r="J44" i="8"/>
  <c r="J31" i="13" s="1"/>
  <c r="L12" i="8"/>
  <c r="J13" i="8"/>
  <c r="I10" i="8"/>
  <c r="I7" i="13" s="1"/>
  <c r="I56" i="13" s="1"/>
  <c r="J88" i="7"/>
  <c r="J85" i="7"/>
  <c r="M97" i="7"/>
  <c r="J94" i="7"/>
  <c r="J95" i="7"/>
  <c r="J86" i="7"/>
  <c r="L96" i="7"/>
  <c r="J83" i="7"/>
  <c r="L92" i="7"/>
  <c r="J90" i="7"/>
  <c r="M89" i="7"/>
  <c r="M93" i="7"/>
  <c r="J91" i="7"/>
  <c r="I99" i="7"/>
  <c r="H42" i="8" s="1"/>
  <c r="H40" i="8" s="1"/>
  <c r="L84" i="7"/>
  <c r="J87" i="7"/>
  <c r="I26" i="5"/>
  <c r="K61" i="32"/>
  <c r="K53" i="32"/>
  <c r="K19" i="32"/>
  <c r="L8" i="32"/>
  <c r="K11" i="32"/>
  <c r="J34" i="5"/>
  <c r="J35" i="5" s="1"/>
  <c r="J37" i="13" s="1"/>
  <c r="K30" i="5"/>
  <c r="K127" i="4"/>
  <c r="K112" i="4"/>
  <c r="K118" i="4"/>
  <c r="J52" i="4"/>
  <c r="D13" i="14" l="1"/>
  <c r="E14" i="14"/>
  <c r="I4" i="14"/>
  <c r="H8" i="28"/>
  <c r="K133" i="4"/>
  <c r="J36" i="13" s="1"/>
  <c r="H15" i="14" s="1"/>
  <c r="J58" i="4"/>
  <c r="I11" i="13" s="1"/>
  <c r="I61" i="13" s="1"/>
  <c r="P4" i="11"/>
  <c r="O22" i="11"/>
  <c r="K14" i="13"/>
  <c r="K66" i="13"/>
  <c r="K64" i="13" s="1"/>
  <c r="L16" i="13"/>
  <c r="K26" i="7"/>
  <c r="J81" i="7"/>
  <c r="L6" i="7"/>
  <c r="K61" i="7"/>
  <c r="J44" i="7"/>
  <c r="I8" i="8" s="1"/>
  <c r="I6" i="13" s="1"/>
  <c r="K4" i="8"/>
  <c r="J38" i="8"/>
  <c r="K46" i="32"/>
  <c r="I25" i="4"/>
  <c r="I100" i="4" s="1"/>
  <c r="I74" i="4"/>
  <c r="J24" i="3"/>
  <c r="L16" i="7"/>
  <c r="K36" i="7"/>
  <c r="L18" i="7"/>
  <c r="K38" i="7"/>
  <c r="L13" i="7"/>
  <c r="K33" i="7"/>
  <c r="L14" i="7"/>
  <c r="K34" i="7"/>
  <c r="L22" i="7"/>
  <c r="K42" i="7"/>
  <c r="L20" i="7"/>
  <c r="K40" i="7"/>
  <c r="L15" i="7"/>
  <c r="K35" i="7"/>
  <c r="L9" i="7"/>
  <c r="K29" i="7"/>
  <c r="L10" i="7"/>
  <c r="K30" i="7"/>
  <c r="L12" i="7"/>
  <c r="K32" i="7"/>
  <c r="L19" i="7"/>
  <c r="K39" i="7"/>
  <c r="L17" i="7"/>
  <c r="K37" i="7"/>
  <c r="L21" i="7"/>
  <c r="K41" i="7"/>
  <c r="L11" i="7"/>
  <c r="L31" i="7" s="1"/>
  <c r="I6" i="28"/>
  <c r="H10" i="28"/>
  <c r="L18" i="8"/>
  <c r="L8" i="13" s="1"/>
  <c r="L57" i="13" s="1"/>
  <c r="L37" i="23"/>
  <c r="K62" i="23"/>
  <c r="G55" i="13"/>
  <c r="G54" i="13" s="1"/>
  <c r="H30" i="13"/>
  <c r="H62" i="8"/>
  <c r="K4" i="13"/>
  <c r="K53" i="13" s="1"/>
  <c r="J28" i="13"/>
  <c r="K44" i="8"/>
  <c r="K31" i="13" s="1"/>
  <c r="K13" i="8"/>
  <c r="J10" i="8"/>
  <c r="J7" i="13" s="1"/>
  <c r="J56" i="13" s="1"/>
  <c r="K85" i="7"/>
  <c r="K88" i="7"/>
  <c r="K86" i="7"/>
  <c r="K87" i="7"/>
  <c r="J99" i="7"/>
  <c r="I42" i="8" s="1"/>
  <c r="I40" i="8" s="1"/>
  <c r="K91" i="7"/>
  <c r="M84" i="7"/>
  <c r="M92" i="7"/>
  <c r="K95" i="7"/>
  <c r="K94" i="7"/>
  <c r="K90" i="7"/>
  <c r="M96" i="7"/>
  <c r="K83" i="7"/>
  <c r="J26" i="5"/>
  <c r="L53" i="32"/>
  <c r="L61" i="32"/>
  <c r="L19" i="32"/>
  <c r="M8" i="32"/>
  <c r="L11" i="32"/>
  <c r="L30" i="5"/>
  <c r="K34" i="5"/>
  <c r="K35" i="5" s="1"/>
  <c r="K37" i="13" s="1"/>
  <c r="L118" i="4"/>
  <c r="L112" i="4"/>
  <c r="L127" i="4"/>
  <c r="K52" i="4"/>
  <c r="E13" i="14" l="1"/>
  <c r="F14" i="14"/>
  <c r="J4" i="14"/>
  <c r="I8" i="28"/>
  <c r="L133" i="4"/>
  <c r="K36" i="13" s="1"/>
  <c r="I15" i="14" s="1"/>
  <c r="K58" i="4"/>
  <c r="J11" i="13" s="1"/>
  <c r="J61" i="13" s="1"/>
  <c r="Q4" i="11"/>
  <c r="P22" i="11"/>
  <c r="L66" i="13"/>
  <c r="L64" i="13" s="1"/>
  <c r="L14" i="13"/>
  <c r="L4" i="8"/>
  <c r="K38" i="8"/>
  <c r="K44" i="7"/>
  <c r="J8" i="8" s="1"/>
  <c r="J6" i="13" s="1"/>
  <c r="M6" i="7"/>
  <c r="L61" i="7"/>
  <c r="L26" i="7"/>
  <c r="K81" i="7"/>
  <c r="L46" i="32"/>
  <c r="J25" i="4"/>
  <c r="J100" i="4" s="1"/>
  <c r="J74" i="4"/>
  <c r="K24" i="3"/>
  <c r="M19" i="7"/>
  <c r="L39" i="7"/>
  <c r="M15" i="7"/>
  <c r="L35" i="7"/>
  <c r="M13" i="7"/>
  <c r="L33" i="7"/>
  <c r="M14" i="7"/>
  <c r="L34" i="7"/>
  <c r="M17" i="7"/>
  <c r="L37" i="7"/>
  <c r="L29" i="7"/>
  <c r="M9" i="7"/>
  <c r="M12" i="7"/>
  <c r="L32" i="7"/>
  <c r="M20" i="7"/>
  <c r="L40" i="7"/>
  <c r="M18" i="7"/>
  <c r="L38" i="7"/>
  <c r="M21" i="7"/>
  <c r="L41" i="7"/>
  <c r="M10" i="7"/>
  <c r="L30" i="7"/>
  <c r="M22" i="7"/>
  <c r="L42" i="7"/>
  <c r="M16" i="7"/>
  <c r="L36" i="7"/>
  <c r="M11" i="7"/>
  <c r="M31" i="7" s="1"/>
  <c r="J6" i="28"/>
  <c r="I10" i="28"/>
  <c r="M37" i="23"/>
  <c r="L62" i="23"/>
  <c r="I30" i="13"/>
  <c r="I62" i="8"/>
  <c r="H55" i="13"/>
  <c r="H54" i="13" s="1"/>
  <c r="L4" i="13"/>
  <c r="L53" i="13" s="1"/>
  <c r="K28" i="13"/>
  <c r="L44" i="8"/>
  <c r="L31" i="13" s="1"/>
  <c r="L13" i="8"/>
  <c r="K10" i="8"/>
  <c r="K7" i="13" s="1"/>
  <c r="K56" i="13" s="1"/>
  <c r="L85" i="7"/>
  <c r="L88" i="7"/>
  <c r="L83" i="7"/>
  <c r="L95" i="7"/>
  <c r="L91" i="7"/>
  <c r="K99" i="7"/>
  <c r="J42" i="8" s="1"/>
  <c r="J40" i="8" s="1"/>
  <c r="L90" i="7"/>
  <c r="L87" i="7"/>
  <c r="L86" i="7"/>
  <c r="L94" i="7"/>
  <c r="K26" i="5"/>
  <c r="M61" i="32"/>
  <c r="M53" i="32"/>
  <c r="M19" i="32"/>
  <c r="M11" i="32"/>
  <c r="L34" i="5"/>
  <c r="L35" i="5" s="1"/>
  <c r="L37" i="13" s="1"/>
  <c r="M118" i="4"/>
  <c r="M112" i="4"/>
  <c r="M127" i="4"/>
  <c r="L52" i="4"/>
  <c r="J10" i="28" l="1"/>
  <c r="K6" i="28"/>
  <c r="K10" i="28" s="1"/>
  <c r="K11" i="28" s="1"/>
  <c r="J8" i="28"/>
  <c r="K4" i="14"/>
  <c r="F13" i="14"/>
  <c r="G14" i="14"/>
  <c r="M133" i="4"/>
  <c r="L36" i="13" s="1"/>
  <c r="L58" i="4"/>
  <c r="K11" i="13" s="1"/>
  <c r="K61" i="13" s="1"/>
  <c r="Q22" i="11"/>
  <c r="M26" i="7"/>
  <c r="L81" i="7"/>
  <c r="M61" i="7"/>
  <c r="L38" i="8"/>
  <c r="M46" i="32"/>
  <c r="K25" i="4"/>
  <c r="K100" i="4" s="1"/>
  <c r="K74" i="4"/>
  <c r="L24" i="3"/>
  <c r="L44" i="7"/>
  <c r="K8" i="8" s="1"/>
  <c r="K6" i="13" s="1"/>
  <c r="M42" i="7"/>
  <c r="M40" i="7"/>
  <c r="M34" i="7"/>
  <c r="M30" i="7"/>
  <c r="M32" i="7"/>
  <c r="M33" i="7"/>
  <c r="M29" i="7"/>
  <c r="M41" i="7"/>
  <c r="M35" i="7"/>
  <c r="M36" i="7"/>
  <c r="M38" i="7"/>
  <c r="M37" i="7"/>
  <c r="M39" i="7"/>
  <c r="M62" i="23"/>
  <c r="J30" i="13"/>
  <c r="J62" i="8"/>
  <c r="I55" i="13"/>
  <c r="I54" i="13" s="1"/>
  <c r="L28" i="13"/>
  <c r="L10" i="8"/>
  <c r="L7" i="13" s="1"/>
  <c r="L56" i="13" s="1"/>
  <c r="M85" i="7"/>
  <c r="M88" i="7"/>
  <c r="M91" i="7"/>
  <c r="M95" i="7"/>
  <c r="M94" i="7"/>
  <c r="M86" i="7"/>
  <c r="M87" i="7"/>
  <c r="M83" i="7"/>
  <c r="M90" i="7"/>
  <c r="L99" i="7"/>
  <c r="K42" i="8" s="1"/>
  <c r="K40" i="8" s="1"/>
  <c r="L26" i="5"/>
  <c r="M52" i="4"/>
  <c r="J15" i="14" l="1"/>
  <c r="G13" i="14"/>
  <c r="H14" i="14"/>
  <c r="M58" i="4"/>
  <c r="L11" i="13" s="1"/>
  <c r="L61" i="13" s="1"/>
  <c r="M81" i="7"/>
  <c r="L25" i="4"/>
  <c r="L100" i="4" s="1"/>
  <c r="L74" i="4"/>
  <c r="M24" i="3"/>
  <c r="M44" i="7"/>
  <c r="L8" i="8" s="1"/>
  <c r="L6" i="13" s="1"/>
  <c r="K30" i="13"/>
  <c r="K62" i="8"/>
  <c r="J55" i="13"/>
  <c r="J54" i="13" s="1"/>
  <c r="M99" i="7"/>
  <c r="L42" i="8" s="1"/>
  <c r="L40" i="8" s="1"/>
  <c r="H13" i="14" l="1"/>
  <c r="I14" i="14"/>
  <c r="M25" i="4"/>
  <c r="M100" i="4" s="1"/>
  <c r="M74" i="4"/>
  <c r="L30" i="13"/>
  <c r="L62" i="8"/>
  <c r="K55" i="13"/>
  <c r="K54" i="13" s="1"/>
  <c r="I13" i="14" l="1"/>
  <c r="J14" i="14"/>
  <c r="J13" i="14" s="1"/>
  <c r="L13" i="14"/>
  <c r="L18" i="14" s="1"/>
  <c r="L24" i="14" s="1"/>
  <c r="L9" i="28" s="1"/>
  <c r="L11" i="28" s="1"/>
  <c r="L55" i="13"/>
  <c r="L54" i="13" s="1"/>
  <c r="B5" i="13" l="1"/>
  <c r="H19" i="38" l="1"/>
  <c r="H16" i="38"/>
  <c r="H13" i="38"/>
  <c r="E12" i="5" l="1"/>
  <c r="F12" i="5"/>
  <c r="G12" i="5"/>
  <c r="H12" i="5"/>
  <c r="I12" i="5"/>
  <c r="J12" i="5"/>
  <c r="K12" i="5"/>
  <c r="L12" i="5"/>
  <c r="E8" i="5"/>
  <c r="F8" i="5"/>
  <c r="G8" i="5"/>
  <c r="H8" i="5"/>
  <c r="I8" i="5"/>
  <c r="J8" i="5"/>
  <c r="K8" i="5"/>
  <c r="L8" i="5"/>
  <c r="H6" i="38" l="1"/>
  <c r="H22" i="38" s="1"/>
  <c r="K13" i="5"/>
  <c r="K12" i="13" s="1"/>
  <c r="K62" i="13" s="1"/>
  <c r="K60" i="13" s="1"/>
  <c r="K59" i="13" s="1"/>
  <c r="K67" i="13" s="1"/>
  <c r="G13" i="5"/>
  <c r="G12" i="13" s="1"/>
  <c r="G62" i="13" s="1"/>
  <c r="G60" i="13" s="1"/>
  <c r="G59" i="13" s="1"/>
  <c r="G67" i="13" s="1"/>
  <c r="I13" i="5"/>
  <c r="I12" i="13" s="1"/>
  <c r="I62" i="13" s="1"/>
  <c r="I60" i="13" s="1"/>
  <c r="I59" i="13" s="1"/>
  <c r="I67" i="13" s="1"/>
  <c r="E13" i="5"/>
  <c r="E12" i="13" s="1"/>
  <c r="E62" i="13" s="1"/>
  <c r="E60" i="13" s="1"/>
  <c r="E59" i="13" s="1"/>
  <c r="E67" i="13" s="1"/>
  <c r="B13" i="5"/>
  <c r="B12" i="13" s="1"/>
  <c r="J13" i="5"/>
  <c r="J12" i="13" s="1"/>
  <c r="J62" i="13" s="1"/>
  <c r="J60" i="13" s="1"/>
  <c r="J59" i="13" s="1"/>
  <c r="J67" i="13" s="1"/>
  <c r="F13" i="5"/>
  <c r="F12" i="13" s="1"/>
  <c r="F62" i="13" s="1"/>
  <c r="F60" i="13" s="1"/>
  <c r="F59" i="13" s="1"/>
  <c r="F67" i="13" s="1"/>
  <c r="L13" i="5"/>
  <c r="L12" i="13" s="1"/>
  <c r="L62" i="13" s="1"/>
  <c r="L60" i="13" s="1"/>
  <c r="L59" i="13" s="1"/>
  <c r="L67" i="13" s="1"/>
  <c r="H13" i="5"/>
  <c r="H12" i="13" s="1"/>
  <c r="H62" i="13" s="1"/>
  <c r="H60" i="13" s="1"/>
  <c r="H59" i="13" s="1"/>
  <c r="H67" i="13" s="1"/>
  <c r="B8" i="22" l="1"/>
  <c r="C8" i="22" s="1"/>
  <c r="B62" i="13"/>
  <c r="B60" i="13" s="1"/>
  <c r="B59" i="13" s="1"/>
  <c r="B67" i="13" s="1"/>
  <c r="B10" i="13"/>
  <c r="B9" i="13" s="1"/>
  <c r="B17" i="13" s="1"/>
  <c r="B18" i="13" s="1"/>
  <c r="B68" i="13" l="1"/>
  <c r="B69" i="13" s="1"/>
  <c r="D35" i="13"/>
  <c r="D34" i="13" s="1"/>
  <c r="B19" i="13" l="1"/>
  <c r="D29" i="13"/>
  <c r="D42" i="13" l="1"/>
  <c r="D43" i="13" s="1"/>
  <c r="D68" i="13" s="1"/>
  <c r="D69" i="13" s="1"/>
  <c r="D44" i="13" l="1"/>
  <c r="B6" i="14" l="1"/>
  <c r="E35" i="13"/>
  <c r="E34" i="13" s="1"/>
  <c r="E10" i="13"/>
  <c r="E9" i="13" s="1"/>
  <c r="F35" i="13" l="1"/>
  <c r="F34" i="13" s="1"/>
  <c r="G35" i="13"/>
  <c r="G34" i="13" s="1"/>
  <c r="G10" i="13"/>
  <c r="G9" i="13" s="1"/>
  <c r="F10" i="13"/>
  <c r="F9" i="13" s="1"/>
  <c r="H35" i="13" l="1"/>
  <c r="H34" i="13" s="1"/>
  <c r="H10" i="13"/>
  <c r="H9" i="13" s="1"/>
  <c r="I35" i="13" l="1"/>
  <c r="I34" i="13" s="1"/>
  <c r="I10" i="13"/>
  <c r="I9" i="13" s="1"/>
  <c r="J35" i="13" l="1"/>
  <c r="J34" i="13" s="1"/>
  <c r="J10" i="13"/>
  <c r="J9" i="13" s="1"/>
  <c r="K35" i="13" l="1"/>
  <c r="K34" i="13" s="1"/>
  <c r="K10" i="13"/>
  <c r="K9" i="13" s="1"/>
  <c r="L35" i="13" l="1"/>
  <c r="L34" i="13" s="1"/>
  <c r="L10" i="13"/>
  <c r="L9" i="13" s="1"/>
  <c r="E6" i="8" l="1"/>
  <c r="E24" i="8" l="1"/>
  <c r="F6" i="8"/>
  <c r="G6" i="8"/>
  <c r="E5" i="13"/>
  <c r="E17" i="13" s="1"/>
  <c r="E18" i="13" s="1"/>
  <c r="H6" i="8"/>
  <c r="H24" i="8" l="1"/>
  <c r="G29" i="13"/>
  <c r="G24" i="8"/>
  <c r="E29" i="13"/>
  <c r="F24" i="8"/>
  <c r="E19" i="13"/>
  <c r="G5" i="13"/>
  <c r="E42" i="13" l="1"/>
  <c r="E43" i="13" s="1"/>
  <c r="G42" i="13"/>
  <c r="G43" i="13" s="1"/>
  <c r="F29" i="13"/>
  <c r="H29" i="13"/>
  <c r="F5" i="13"/>
  <c r="F17" i="13" s="1"/>
  <c r="F18" i="13" s="1"/>
  <c r="I6" i="8"/>
  <c r="G17" i="13"/>
  <c r="G18" i="13" s="1"/>
  <c r="H5" i="13"/>
  <c r="H17" i="13" s="1"/>
  <c r="H18" i="13" s="1"/>
  <c r="E44" i="13" l="1"/>
  <c r="C6" i="14" s="1"/>
  <c r="G68" i="13"/>
  <c r="G69" i="13" s="1"/>
  <c r="E68" i="13"/>
  <c r="E69" i="13" s="1"/>
  <c r="H42" i="13"/>
  <c r="H43" i="13" s="1"/>
  <c r="F42" i="13"/>
  <c r="I29" i="13"/>
  <c r="I24" i="8"/>
  <c r="G44" i="13"/>
  <c r="E6" i="14" s="1"/>
  <c r="J6" i="8"/>
  <c r="G19" i="13"/>
  <c r="H19" i="13"/>
  <c r="B18" i="14" l="1"/>
  <c r="F43" i="13"/>
  <c r="H68" i="13"/>
  <c r="H69" i="13" s="1"/>
  <c r="H44" i="13"/>
  <c r="F6" i="14" s="1"/>
  <c r="I42" i="13"/>
  <c r="I43" i="13" s="1"/>
  <c r="F19" i="13"/>
  <c r="J29" i="13"/>
  <c r="J24" i="8"/>
  <c r="K6" i="8"/>
  <c r="I5" i="13"/>
  <c r="I17" i="13" s="1"/>
  <c r="I18" i="13" s="1"/>
  <c r="E18" i="14" l="1"/>
  <c r="I68" i="13"/>
  <c r="I69" i="13" s="1"/>
  <c r="F68" i="13"/>
  <c r="F69" i="13" s="1"/>
  <c r="F44" i="13"/>
  <c r="D6" i="14" s="1"/>
  <c r="J42" i="13"/>
  <c r="J43" i="13" s="1"/>
  <c r="I19" i="13"/>
  <c r="K29" i="13"/>
  <c r="K24" i="8"/>
  <c r="I44" i="13"/>
  <c r="G6" i="14" s="1"/>
  <c r="L6" i="8"/>
  <c r="J5" i="13"/>
  <c r="J17" i="13" s="1"/>
  <c r="J18" i="13" s="1"/>
  <c r="E24" i="14" l="1"/>
  <c r="E9" i="28" s="1"/>
  <c r="E11" i="28" s="1"/>
  <c r="F18" i="14"/>
  <c r="C18" i="14"/>
  <c r="C24" i="14" s="1"/>
  <c r="C9" i="28" s="1"/>
  <c r="J68" i="13"/>
  <c r="J69" i="13" s="1"/>
  <c r="D18" i="14"/>
  <c r="D24" i="14" s="1"/>
  <c r="D9" i="28" s="1"/>
  <c r="K42" i="13"/>
  <c r="K43" i="13" s="1"/>
  <c r="L24" i="8"/>
  <c r="J44" i="13"/>
  <c r="H6" i="14" s="1"/>
  <c r="L29" i="13"/>
  <c r="J19" i="13"/>
  <c r="K5" i="13"/>
  <c r="K17" i="13" s="1"/>
  <c r="K18" i="13" s="1"/>
  <c r="F24" i="14" l="1"/>
  <c r="F9" i="28" s="1"/>
  <c r="F11" i="28" s="1"/>
  <c r="D11" i="28"/>
  <c r="G18" i="14"/>
  <c r="K68" i="13"/>
  <c r="K69" i="13" s="1"/>
  <c r="L42" i="13"/>
  <c r="L43" i="13" s="1"/>
  <c r="K44" i="13"/>
  <c r="I6" i="14" s="1"/>
  <c r="L5" i="13"/>
  <c r="L17" i="13" s="1"/>
  <c r="L18" i="13" s="1"/>
  <c r="K19" i="13"/>
  <c r="G24" i="14" l="1"/>
  <c r="G9" i="28" s="1"/>
  <c r="G11" i="28" s="1"/>
  <c r="C11" i="28"/>
  <c r="H18" i="14"/>
  <c r="L68" i="13"/>
  <c r="L69" i="13" s="1"/>
  <c r="L44" i="13"/>
  <c r="J6" i="14" s="1"/>
  <c r="L19" i="13"/>
  <c r="H24" i="14" l="1"/>
  <c r="H9" i="28" s="1"/>
  <c r="H11" i="28" s="1"/>
  <c r="I18" i="14"/>
  <c r="I24" i="14" l="1"/>
  <c r="I9" i="28" s="1"/>
  <c r="I11" i="28" s="1"/>
  <c r="J18" i="14" l="1"/>
  <c r="J24" i="14" l="1"/>
  <c r="J9" i="28" l="1"/>
  <c r="J11" i="28" l="1"/>
  <c r="B38" i="9" l="1"/>
  <c r="C38" i="9" l="1"/>
  <c r="D38" i="9" s="1"/>
  <c r="B20" i="14" l="1"/>
  <c r="B24" i="14" s="1"/>
  <c r="B25" i="14" l="1"/>
  <c r="C25" i="14" s="1"/>
  <c r="D25" i="14" s="1"/>
  <c r="E25" i="14" s="1"/>
  <c r="F25" i="14" s="1"/>
  <c r="G25" i="14" s="1"/>
  <c r="H25" i="14" s="1"/>
  <c r="I25" i="14" s="1"/>
  <c r="J25" i="14" s="1"/>
  <c r="L25" i="14" s="1"/>
  <c r="B9" i="28"/>
  <c r="B11" i="28" s="1"/>
  <c r="B13" i="28" s="1"/>
  <c r="B9" i="22" s="1"/>
  <c r="C9" i="22" s="1"/>
  <c r="B14" i="28"/>
  <c r="B10" i="22" s="1"/>
  <c r="C10" i="22" s="1"/>
  <c r="B5" i="22"/>
  <c r="K25" i="14" l="1"/>
</calcChain>
</file>

<file path=xl/sharedStrings.xml><?xml version="1.0" encoding="utf-8"?>
<sst xmlns="http://schemas.openxmlformats.org/spreadsheetml/2006/main" count="714" uniqueCount="419">
  <si>
    <t>POSLOVNI PLAN ZA MJERU PODRŠKE U PRIMARNU POLJOPRIVREDNU PROIZVODNJU</t>
  </si>
  <si>
    <t>UPUTSTVO</t>
  </si>
  <si>
    <t>Početna / Bazna Godina</t>
  </si>
  <si>
    <t>Molimo Vas da, prije samog popunjavanja, detalјno pročitate ovo uputstvo kao i uputstva koja se nalaze u okviru svake pojedinačne tabele (tekst označen kao "UPUTSTVO" unutar pojedinačnih tabela).</t>
  </si>
  <si>
    <t xml:space="preserve">Sve tabele imaju jednak broj godina uz pretpostavljeni ekonomski vijek trajanja projekta od 10 godina (period u kojem projekat daje ekonomski prihvatlјive prihode i rashode, a povrat investicije i otplata kredita je realizovana unutar tog perioda). Godina početka ulaganja je uklјučena u ekonomski vijek trajanja projekta.                                        </t>
  </si>
  <si>
    <t>Različiti činioci mogu da utiču na vijek trajanja projekta: trajanje opreme u projektu, trajanje otplate kredita, mogućnost nabavke inputa, trajanje potražnje za proizvodom, izbor lokacije, itd.</t>
  </si>
  <si>
    <t xml:space="preserve">Ukoliko je poslovanje podnosioca mješovito i u tom slučaju se svi prihodi i svi rashodi uzimaju u obzir i unose podaci za baznu godinu u tabele koje su označene kao trenutno poslovanje bez investicije. </t>
  </si>
  <si>
    <t>2.1. Informacije o podnosiocu zahtjeva</t>
  </si>
  <si>
    <t>Podaci o podnosiocu prijave</t>
  </si>
  <si>
    <t>Naziv podnosioca prijave (pravno lice, obrt, zadruga ili samostalni preduzetnik)</t>
  </si>
  <si>
    <t>Ime i prezime odgovornog lica / vlasnika</t>
  </si>
  <si>
    <t>JMBG/JIB</t>
  </si>
  <si>
    <t>Kontakt adresa</t>
  </si>
  <si>
    <t>Općina/grad</t>
  </si>
  <si>
    <t>Mjesna zajednica i/ili selo</t>
  </si>
  <si>
    <t>Broj telefona:</t>
  </si>
  <si>
    <t>E-mail adresa:</t>
  </si>
  <si>
    <t xml:space="preserve">Obrt ili preduzetnik </t>
  </si>
  <si>
    <r>
      <t>Zadruga</t>
    </r>
    <r>
      <rPr>
        <u/>
        <sz val="11"/>
        <color rgb="FF000000"/>
        <rFont val="Calibri"/>
        <family val="2"/>
        <scheme val="minor"/>
      </rPr>
      <t xml:space="preserve"> </t>
    </r>
  </si>
  <si>
    <t>Preduzeće (DOO, AD, DD)</t>
  </si>
  <si>
    <t>Predmet poslovanja podnosioca prijave</t>
  </si>
  <si>
    <t xml:space="preserve">Datum registracije/osnivanja </t>
  </si>
  <si>
    <t>Vlasnici</t>
  </si>
  <si>
    <t>Djelatnost, šifra djelatnosti</t>
  </si>
  <si>
    <t>Sektor u kome se realizuje investicija (odabrati u padajućem izborniku)</t>
  </si>
  <si>
    <t>Proizvodnja mlijeka</t>
  </si>
  <si>
    <t>Napomena: Izabrati jedan od ponuđenih odgovora</t>
  </si>
  <si>
    <t>Proizvodnja mesa</t>
  </si>
  <si>
    <t>Uzgoj žitarica i uljarica</t>
  </si>
  <si>
    <t>Uzgoj voća uključujući vinogradarstvo i masline</t>
  </si>
  <si>
    <t>Uzgoj povrća (povrtlarstvo)</t>
  </si>
  <si>
    <t>Proizvodnja sadnog materijala (sadnice voća, presadnice povrća i sjemenski krompir)</t>
  </si>
  <si>
    <t>Proizvodnja jaja</t>
  </si>
  <si>
    <t>Uzgoj ribe</t>
  </si>
  <si>
    <t>Uzgoj začinskog bilja, ljekobilja, i gljiva</t>
  </si>
  <si>
    <t>Proizvodnja meda</t>
  </si>
  <si>
    <t>Pod -sektor u kome se realizuje investicija (odabrati u padajućem izborniku)</t>
  </si>
  <si>
    <t>Uzgoj slatkovodne ribe</t>
  </si>
  <si>
    <t>Proizvodnja mlijeka (kravlje)</t>
  </si>
  <si>
    <t>Proizvodnja mlijeka (kozje, ovčje)</t>
  </si>
  <si>
    <t>Proizvodnja mesa goveđeg</t>
  </si>
  <si>
    <t>Proizvodnja mesa kozjeg ili ovcjeg</t>
  </si>
  <si>
    <t>Proizvodnja mesa svinjskog</t>
  </si>
  <si>
    <t>Proizvodnja mesa pilećeg</t>
  </si>
  <si>
    <t>Uzgoj voća</t>
  </si>
  <si>
    <t>Uzgoj grožđa (vinogradarstvo)</t>
  </si>
  <si>
    <t>Uzgoj maslina</t>
  </si>
  <si>
    <t>Uzgoj povrća</t>
  </si>
  <si>
    <t>Proizvodnja sadnog materijala (sadnice voća, presadnice povrća i sjemenski krompir)</t>
  </si>
  <si>
    <t>Uzgoj začinskog bilja, ljekobilja I gljiva</t>
  </si>
  <si>
    <t>Uzgoj morske ribe</t>
  </si>
  <si>
    <t>Kontakt podaci o konsultantu *</t>
  </si>
  <si>
    <t>Ime konsultanta</t>
  </si>
  <si>
    <t>Telefon</t>
  </si>
  <si>
    <t>E-mail</t>
  </si>
  <si>
    <t>UPUTSTVO:</t>
  </si>
  <si>
    <t>* Popunjava se samo u slučaju ako su konsultanti angažovani na pripremi prijave. Podnosilac je obavezan dati podatke o konsultantu.</t>
  </si>
  <si>
    <t>Obavezno izabrati jednu od ponuđenih opcija u redu 22 i 33 - Sektor i podsektor u kome se realizuje investicija</t>
  </si>
  <si>
    <t>3.2.1 Struktura i obim proizvodnje - Trenutno poslovanje (bez investicije)</t>
  </si>
  <si>
    <t>Proizvod</t>
  </si>
  <si>
    <t>Jedinica mjere</t>
  </si>
  <si>
    <t>Bazna godina</t>
  </si>
  <si>
    <t>Planirane godine u jedinici mjere (projekcija u  količinama izraženim u jednici mjere)</t>
  </si>
  <si>
    <t xml:space="preserve"> - Ćelije u koje je potrebno unijeti podatke su označene žutom bojom.</t>
  </si>
  <si>
    <t xml:space="preserve"> - Tabelu "Struktura i obim proizvodnje - Trenutno poslovanje (bez investicije)" popunite u skladu sa trenutnim proizvodima koje proizvodite, koji ne uključuju efekte potencijalne investicije vezane za podršku. U ovoj tabeli je potrebno unijeti podatke samo za baznu godinu. Pretpostavka je da će proizvodnja u narednim periodima biti jednaka baznoj godini.</t>
  </si>
  <si>
    <t xml:space="preserve"> - U slučaju ulaganja u pogon za proizvodnju energije iz obnovlјivih izvora energije, kapacitet proizvodnje takve energije u reprezentativnoj godini mora odgovarati proizvodnom kapacitetu tog pogona navedenog u projektnoj dokumentaciji.</t>
  </si>
  <si>
    <t xml:space="preserve"> - Moguće je proširiti broj redova u tabeli koristeći akciju desni klik na određeni red + insert. Prilikom širenja tabele potrebno je posebnu pažnju obratiti na formule, tj. iste je (ukoliko postoje) potrebno ispravno aplicirati na nove redove.</t>
  </si>
  <si>
    <t xml:space="preserve"> - Ukoliko postoji potreba za dodatnim objašnjenjima iza podataka navedenih u tabelama iznad, potrebno ih je navesti u narativnom dijelu Poslovnog plana pod pripadajućom sekcijom / poglavljem.</t>
  </si>
  <si>
    <t>- Sve dopunske tabele koje su izvor podataka za popunu tabela na ovoj stranici moraju biti dostavljene kao posebni excel file-ovi i pojašnjene u narativnom dijelu poslovnog plana</t>
  </si>
  <si>
    <t>3.3.1 Trošak ulaznih materijala - Trenutno poslovanje (bez investicije)</t>
  </si>
  <si>
    <t>Stavka</t>
  </si>
  <si>
    <t>Planirane godine u jedinici mjere (projekcja u količinama izraženim u jedinici mjere)</t>
  </si>
  <si>
    <t xml:space="preserve"> - U tabeli se prikazuju potrebne količine materijalnih inputa.</t>
  </si>
  <si>
    <t>3.4.1 Struktura i dinamika materijalnih i nematerijalnih troškova - Trenutno poslovanje (bez investicije)</t>
  </si>
  <si>
    <t>Planirane godine (Projekcija u KM)</t>
  </si>
  <si>
    <t>1. Sirovine i materijali</t>
  </si>
  <si>
    <t>2. Energija</t>
  </si>
  <si>
    <t>3. Usluge</t>
  </si>
  <si>
    <t>4. Ostali troškovi</t>
  </si>
  <si>
    <t>Ukupno</t>
  </si>
  <si>
    <t>UKUPNO</t>
  </si>
  <si>
    <t xml:space="preserve"> - U tabeli se prikazuju troškovi materijalnih inputa (voditi računa da su troškovi u skladu sa količinama navedenim u prethodnoj tabeli). </t>
  </si>
  <si>
    <t xml:space="preserve"> - Koristite pomoćne tabele za izračun materijalnih i nematerijalnih troškova na osnovu cijena materijala usluga i količina istih navedenih gore u tabeli 3.3.1. Pomoćne tabele moraju biti dostavljene u excel formatu kao odvojeni file-ovi a detaljno opisane u narativnom dijelu poslovnog plana.</t>
  </si>
  <si>
    <t xml:space="preserve"> - Sve pomoćne tabele koje detaljnije objašnjavaju podatke navedene u tabeli iznad potrebno ih je prikazati u narativnom dijelu Poslovnog plana pod pripadajućom sekcijom / poglavljem.</t>
  </si>
  <si>
    <t xml:space="preserve"> - Koristite pomoćne tabele za izračun materijalnih i nematerijalnih troškova na osnovu cijena materijala usluga i količina istih navedenih gore u tabeli 3.3.2</t>
  </si>
  <si>
    <t>4.4.1 Dinamika zaposlenih - Trenutno poslovanje (bez investicije)</t>
  </si>
  <si>
    <t>Struktura</t>
  </si>
  <si>
    <t>Planirane godine (projekcija)</t>
  </si>
  <si>
    <t>1. Broj stalno zaposlenih</t>
  </si>
  <si>
    <t>2. Prosječna bruto plata</t>
  </si>
  <si>
    <t>3. Prosječan broj mjeseci rada</t>
  </si>
  <si>
    <t>I UKUPAN TROŠAK ZA STALNO ZAPOSLENE</t>
  </si>
  <si>
    <t>1. Broj privremeno zaposlenih</t>
  </si>
  <si>
    <t>II UKUPAN TROŠAK ZA PRIVREMENO ZAPOSLENE</t>
  </si>
  <si>
    <t>III UKUPNO</t>
  </si>
  <si>
    <t xml:space="preserve"> - Tabelu popuniti u skladu sa brojem zaposlenih i prosječnim bruto platama.</t>
  </si>
  <si>
    <t>6.2.1 Podaci o zemlјištu, objektima i broju životinja  - Trenutno poslovanje (bez investicije)</t>
  </si>
  <si>
    <t>Projekcija u jednici mjere</t>
  </si>
  <si>
    <t>Status zemlјišta (vlasništvo, zakup, itd.)</t>
  </si>
  <si>
    <t>ha</t>
  </si>
  <si>
    <t>Struktura bilјne proizvodnje</t>
  </si>
  <si>
    <t>Objekti i građevine</t>
  </si>
  <si>
    <t>Broj životinja</t>
  </si>
  <si>
    <t>8.1.1 Plan prodaje  - Trenutno poslovanje (bez investicije)</t>
  </si>
  <si>
    <t>Tabela 1. Prodajne količine</t>
  </si>
  <si>
    <t>Naziv proizvoda</t>
  </si>
  <si>
    <t>Planirane godine u jedinici mjere (projekcija u količinama izraženim u jedinici mjere)</t>
  </si>
  <si>
    <t>Tabela 2. Cijene i vrijednost prodaje</t>
  </si>
  <si>
    <t xml:space="preserve"> </t>
  </si>
  <si>
    <t>jedničina cijena (KM)</t>
  </si>
  <si>
    <t>Ukupna vrijednost prodaje po godinama (količina x cijena) u KM</t>
  </si>
  <si>
    <t xml:space="preserve"> - Navedite (planirane) prodajne cijene vaših proizvoda (cijene se stavlјaju u tabelu 2 u kolonu "KM/jedinici mjere" zatim se množi sa količinama proizvoda iz tabele 1)</t>
  </si>
  <si>
    <t xml:space="preserve"> - Pretpostavka je da su prodajne cijene proizvoda fiksne kroz cijeli vijek trajanja projekta. S tim u vezi, nije moguće imati 2 ili više različitih cijena za isti proizvod.</t>
  </si>
  <si>
    <t xml:space="preserve"> - Ukoliko postoji potreba za dodatnim objašnjenjima iza podataka navedenih u tabelama iznad, potrebno ih je navesti u narativnom dijelu Poslovnog plana pod pripadajućom sekcijom / poglavljem a u excel formatu dostaviti kao odvojene file-ove.</t>
  </si>
  <si>
    <t xml:space="preserve"> - Navedite (planirane) prodajne cijene vaših proizvoda (cijene se stavlјaju u tabelu 2 u kolonu "KM/jedinici mjere" zatim se množi sa količinama proizvoda iz tabele 1).</t>
  </si>
  <si>
    <t>8.2.1  Ukupni prihodi - Trenutno poslovanje (bez investicije)</t>
  </si>
  <si>
    <t>Struktura prihoda</t>
  </si>
  <si>
    <t>Planirane godine (projekcija u KM)</t>
  </si>
  <si>
    <t>1. Prihodi od prodaje proizvoda</t>
  </si>
  <si>
    <t>1.1. Prihodi od prodaje proizvoda</t>
  </si>
  <si>
    <t>2. Podsticaji</t>
  </si>
  <si>
    <t>4. Ostali prihodi</t>
  </si>
  <si>
    <t xml:space="preserve"> - Pomoćne tabele koje su korištene za pripremu podataka potrebno je dostaviti u excel formatu kao odvojene file-ove a detaljno ih objasniti u narativnom dijelu Poslovnog plana pod pripadajućom sekcijom / poglavljem.</t>
  </si>
  <si>
    <t>3. Podrška projekata</t>
  </si>
  <si>
    <t>8.3. Obračun amortizacije</t>
  </si>
  <si>
    <t>Postojeća imovina</t>
  </si>
  <si>
    <t>Stalna imovina</t>
  </si>
  <si>
    <t>Nabavna vrijednost</t>
  </si>
  <si>
    <t>Neto knjigovodstvena vrednost</t>
  </si>
  <si>
    <t>Stopa amortizacije</t>
  </si>
  <si>
    <t xml:space="preserve">Nova kuplјena imovina </t>
  </si>
  <si>
    <t>Amortizacija za period</t>
  </si>
  <si>
    <t>Ukupna stalna imovina (postojeća + nova)</t>
  </si>
  <si>
    <t xml:space="preserve"> - Amortizacije građevina i opreme počinje prvog dana sljedećeg mjeseca od mjeseca stavlјanja u upotrebu.</t>
  </si>
  <si>
    <t xml:space="preserve"> - Amortizacija višegodišnjih zasada počinje da se obračunava nakon davanja prvog komercijalnog ploda.</t>
  </si>
  <si>
    <t xml:space="preserve"> - Potrebno je odvojiti proračun za postojeću, djelimično amortizovanu dugotrajnu imovinu i proračun amortizacije za novu kuplјenu imovinu vezanu za ulaganje.</t>
  </si>
  <si>
    <t>8.4.1.	Tabela A. Ukupni troškovi projekta</t>
  </si>
  <si>
    <t>Godina</t>
  </si>
  <si>
    <t>A. UKUPNI TROŠKOVI PROJEKTA (PRIHVATLjIVE + NEPRIHVATLjIVE STAVKE)</t>
  </si>
  <si>
    <t>Osnovna sredstva - prihvatljive stavke (bez PDV)</t>
  </si>
  <si>
    <t>Osnovna sredstva - neprihvatljive stavke (bez PDV)</t>
  </si>
  <si>
    <t>Ostalo - prihvatljive stavke (bez PDV)</t>
  </si>
  <si>
    <t>Ostalo - neprihvaljitve stavke (bez PDV)</t>
  </si>
  <si>
    <t>Ukupno PDV</t>
  </si>
  <si>
    <t>Ukupno - prihvatljive stavke</t>
  </si>
  <si>
    <t>Ukupno - neprihvatljive stavke</t>
  </si>
  <si>
    <t>Ukupno - PDV</t>
  </si>
  <si>
    <t>Ukupni trošak projekta (prihvatlјive + neprihvatlјive stavke)</t>
  </si>
  <si>
    <t>8.4.2.	Tabela B. Predmet prijave za dodjelu sredstava iz projekta</t>
  </si>
  <si>
    <t>B. PREDMET PRIJAVE ZA DODJELU SREDSTAVA IZ PROJEKATA - PRIHVATLjIVE STAVKE</t>
  </si>
  <si>
    <t>Ukupno za Podršku</t>
  </si>
  <si>
    <t>Datum završetka investicije</t>
  </si>
  <si>
    <t>Datum podnošenja zahtjeva za isplatu</t>
  </si>
  <si>
    <t>Datum dobijanja Podrške</t>
  </si>
  <si>
    <t>Iznos Podrške*</t>
  </si>
  <si>
    <t xml:space="preserve">UPUTSTVO: </t>
  </si>
  <si>
    <t>- Ispuniti kolone i redove vezane za ukupne troškove projekta</t>
  </si>
  <si>
    <t>- Podaci o strukturi i dinamici ulaganja u dugotrajnu imovinu čine osnovu za obračun amortizacije</t>
  </si>
  <si>
    <t xml:space="preserve"> * Maksimalan iznos Podrške za ovu mjeru je propisan Smjernicama. </t>
  </si>
  <si>
    <t>8.5. Izvori finansiranja i obračun kreditnih obaveza</t>
  </si>
  <si>
    <t>8.5.1.	Plan ulaganja</t>
  </si>
  <si>
    <t xml:space="preserve">8.5.2.	Tabela: Izvor finansiranja </t>
  </si>
  <si>
    <t>PLAN ULAGANјA</t>
  </si>
  <si>
    <t>KM</t>
  </si>
  <si>
    <t>IZVORI FINANSIRANјA</t>
  </si>
  <si>
    <t>1. Stalna imovina</t>
  </si>
  <si>
    <t>1. Vlastita sredstva</t>
  </si>
  <si>
    <t>2. Ostalo</t>
  </si>
  <si>
    <t>2. Krediti</t>
  </si>
  <si>
    <t>3. UKUPNO (1+2)</t>
  </si>
  <si>
    <t>3. Podrška projekta</t>
  </si>
  <si>
    <t>3. UKUPNO (1+2+3)</t>
  </si>
  <si>
    <t xml:space="preserve"> - Ukupni plan ulaganja treba da bude jednak ukupnim troškovima projekta (prihvatljive i neprihvatljive stavke) iz sekcije Struktura i dinamika ulaganja</t>
  </si>
  <si>
    <t xml:space="preserve"> - Ukupni troškovi projekta treba da budu jednaki ukupnom iznosu izvora finansiranja (po godinama i ukupno).</t>
  </si>
  <si>
    <t>8.5.3.1 Obračun kreditinih obaveza - Trenutno poslovanje (bez investicije)</t>
  </si>
  <si>
    <t>Kredit 1</t>
  </si>
  <si>
    <t>Anuitet/Rata</t>
  </si>
  <si>
    <t>Kamata</t>
  </si>
  <si>
    <t>Otplatni dio</t>
  </si>
  <si>
    <t>Ostatak duga</t>
  </si>
  <si>
    <t>Kredit 2</t>
  </si>
  <si>
    <t>Kredit 3</t>
  </si>
  <si>
    <t>Ostali postojeći krediti</t>
  </si>
  <si>
    <t xml:space="preserve">Ukupno krediti </t>
  </si>
  <si>
    <t>Kredit za investiciju 1</t>
  </si>
  <si>
    <t>Kredit za investiciju 2</t>
  </si>
  <si>
    <t xml:space="preserve"> - Ostale postojeće kredite prikazati pojedinačno u dijelu tabele "Ostali krediti".</t>
  </si>
  <si>
    <t>8.6.1 Projekcija Bilansa uspjeha - Trenutno poslovanje (bez investicije)</t>
  </si>
  <si>
    <t xml:space="preserve"> Planirane godine (Projekcija u KM)</t>
  </si>
  <si>
    <t>1. Ukupni prihodi</t>
  </si>
  <si>
    <t>1.1. Ukupni prihodi od prodaje proizvoda</t>
  </si>
  <si>
    <t>1.2. Prihodi od podsticaja</t>
  </si>
  <si>
    <t>1.3. Ostali prihodi</t>
  </si>
  <si>
    <t>2. Ukupni rashodi</t>
  </si>
  <si>
    <t>2.1. Poslovni rashodi</t>
  </si>
  <si>
    <t>2.1.1. Materijalni i nematerijalni troškovi</t>
  </si>
  <si>
    <t>2.1.2. Troškovi osoblјa</t>
  </si>
  <si>
    <t>2.1.3. Amortizacija</t>
  </si>
  <si>
    <t>2.2.Finansijski rashodi</t>
  </si>
  <si>
    <t>2.2.1. Troškovi kamata</t>
  </si>
  <si>
    <t xml:space="preserve">2.2.2. Ostali finansijski troškovi </t>
  </si>
  <si>
    <t>3. Dobit prije oporezivanja</t>
  </si>
  <si>
    <t>4. Porez na dobit/dohodak *</t>
  </si>
  <si>
    <t>5. Dobit nakon oporezivanja</t>
  </si>
  <si>
    <t>Stopa poreza na dobit iznosi:</t>
  </si>
  <si>
    <t>1.4. Podrška projekata</t>
  </si>
  <si>
    <t>8.6.2 Projekcija Bilansa uspjeha - Ukupno</t>
  </si>
  <si>
    <t xml:space="preserve"> - Ćelije u koje je potrebno unijeti podatke / (mijenjati) su označene žutom bojom.</t>
  </si>
  <si>
    <t xml:space="preserve"> - Tabela "Projekcija Bilansa Uspjeha - Ukupno" predstavlja zbir projiciranih bilansa uspjeha za trenutno poslovanje i potencijalnu investiciju.</t>
  </si>
  <si>
    <t xml:space="preserve"> - Najveći dio projekcija bilansa uspjeha se automatski računa u zavisnosti od podataka iz prethodnih sheet-ova. Strukturu projekcija bilansa uspjeha i formule u individualnim ćelijama nije moguće mijenjati.</t>
  </si>
  <si>
    <t>Grupa konta</t>
  </si>
  <si>
    <t>dio 61</t>
  </si>
  <si>
    <t>1.2. Ostali poslovni prihodi</t>
  </si>
  <si>
    <t>dio 61, 60, 62,65</t>
  </si>
  <si>
    <t>1.3. Finansijski prihodi</t>
  </si>
  <si>
    <t>1.4. Ostali prihodi</t>
  </si>
  <si>
    <t>ostali prihodi</t>
  </si>
  <si>
    <t>2.1.1. Nabavna vrijednost prodate robe</t>
  </si>
  <si>
    <t>2.1.2. Materijalni troškovi</t>
  </si>
  <si>
    <t>2.1.3. Troškovi osoblјa</t>
  </si>
  <si>
    <t>2.1.4. Amortizacija</t>
  </si>
  <si>
    <t>540 do 542</t>
  </si>
  <si>
    <t>2.1.5. Ostali poslovni rashodi</t>
  </si>
  <si>
    <t>53, 54 (ostatak), 55, 595, 596</t>
  </si>
  <si>
    <t>2.1.6. Ostali rashodi</t>
  </si>
  <si>
    <t>ostali rashodi</t>
  </si>
  <si>
    <t>56 (ostatak)</t>
  </si>
  <si>
    <t xml:space="preserve"> - Kolona "Grupa konta" se odnosi na strukturu zvaničnih finansijskih izvještaja za društva ograničene odgovornosti (d.o.o.). Ukoliko aplikant ima drugačiji pravni oblik poslovanja (obrt, itd.), podatke iz zvaničnih finansijskih izvještaja je potrebno prilagoditi iznad navedenom formatu.</t>
  </si>
  <si>
    <t>AKTIVA</t>
  </si>
  <si>
    <t>1. Stalna sredstva</t>
  </si>
  <si>
    <t>1.1. Nematerijalna sredstva</t>
  </si>
  <si>
    <t>01</t>
  </si>
  <si>
    <t>1.2. Nekretnine, postrojenja i oprema</t>
  </si>
  <si>
    <t>02</t>
  </si>
  <si>
    <t>1.3. Investicijske nekretnine</t>
  </si>
  <si>
    <t>03</t>
  </si>
  <si>
    <t>1.4. Biološka sredstva</t>
  </si>
  <si>
    <t>04</t>
  </si>
  <si>
    <t>1.5. Ostala stalna materijalna sredstva</t>
  </si>
  <si>
    <t>05</t>
  </si>
  <si>
    <t>1.6. Dugoročni finansijski plasmani</t>
  </si>
  <si>
    <t>06</t>
  </si>
  <si>
    <t>1.7. Druga dugoročna potraživanja i razgraničenja</t>
  </si>
  <si>
    <t>07, 091, 098</t>
  </si>
  <si>
    <t>2. Tekuća sredstva</t>
  </si>
  <si>
    <t>2.1. Zalihe i sredstva namijenjena prodaji</t>
  </si>
  <si>
    <t>10 do 15</t>
  </si>
  <si>
    <t>2.2. Gotovina i gotovinski ekvivalenti</t>
  </si>
  <si>
    <t>2.3. Kratkoročna potraživanja</t>
  </si>
  <si>
    <t>21, 22, 23</t>
  </si>
  <si>
    <t>2.4. Kratkoročni finansijski plasmani</t>
  </si>
  <si>
    <t>2.5. Ostala tekuća sredstva</t>
  </si>
  <si>
    <t>27, 28 (bez 288)</t>
  </si>
  <si>
    <t>3. Ostale stavke</t>
  </si>
  <si>
    <t>3.1. Odložena porezna sredstva</t>
  </si>
  <si>
    <t>090, 288</t>
  </si>
  <si>
    <t>3.2. Gubitak iznad visine kapitala</t>
  </si>
  <si>
    <t>4. UKUPNA AKTIVA</t>
  </si>
  <si>
    <t>PASIVA</t>
  </si>
  <si>
    <t>1. Kapital i rezerve</t>
  </si>
  <si>
    <t>1.1. Osnovni kapital</t>
  </si>
  <si>
    <t>30, 31, 32</t>
  </si>
  <si>
    <t>1.2. Rezerve i nerealizovani dobici/gubici</t>
  </si>
  <si>
    <t>1.3. Neraspoređena dobit</t>
  </si>
  <si>
    <t>1.4. Ostale stavke kapitala</t>
  </si>
  <si>
    <t>35, 36</t>
  </si>
  <si>
    <t>2. Dugoročna rezervisanja i obaveze</t>
  </si>
  <si>
    <t>2.1. Dugoročna rezervisanja</t>
  </si>
  <si>
    <t>dio 40</t>
  </si>
  <si>
    <t>2.2. Dugoročne obaveze</t>
  </si>
  <si>
    <t>3. Kratkoročne obaveze</t>
  </si>
  <si>
    <t>3.1. Kratkoročne finansijske obaveze</t>
  </si>
  <si>
    <t>3.2. Obaveze iz poslovanja</t>
  </si>
  <si>
    <t>3.3. Obaveze po osnovu plaća, naknada i ostalih primanja zaposlenih</t>
  </si>
  <si>
    <t>3.4. Ostale kratkoročne obaveze</t>
  </si>
  <si>
    <t>44, 46, 47, 48</t>
  </si>
  <si>
    <t>4. Ostale stavke</t>
  </si>
  <si>
    <t>4.1. Odložene porezne obaveze</t>
  </si>
  <si>
    <t>408, 495</t>
  </si>
  <si>
    <t>4.2. Pasivna vremenska razgraničenja</t>
  </si>
  <si>
    <t>49 (bez 495)</t>
  </si>
  <si>
    <t>5. UKUPNA PASIVA</t>
  </si>
  <si>
    <t>8.9. Pretpostavke ključnih stavki obrtnog kapitala</t>
  </si>
  <si>
    <t>Obrtni kapital</t>
  </si>
  <si>
    <t>Projekcija - Investicija</t>
  </si>
  <si>
    <t>Pretpostavljeno trajanje naplate potraživanja (dani)</t>
  </si>
  <si>
    <t>Pretpostavljeno trajanje izmirenja obaveza (dani)</t>
  </si>
  <si>
    <t>Pretpostavljeni dani vezivanja zaliha (dani)</t>
  </si>
  <si>
    <t xml:space="preserve"> - Potrebno je unijeti realne projekcije prosječnih dana naplate potraživanja, plaćanja obaveza i vezivanja zaliha.</t>
  </si>
  <si>
    <t>8.9. Projekcije novčanog toka iz investicije/projekta</t>
  </si>
  <si>
    <t>Kraj projekta</t>
  </si>
  <si>
    <t>1. Dobit nakon oporezivanja</t>
  </si>
  <si>
    <t>2. Usklađenja</t>
  </si>
  <si>
    <t>2.1. Kamata (1-t)</t>
  </si>
  <si>
    <t>2.2. Amortizacija</t>
  </si>
  <si>
    <t>2.3. Podrška projekata</t>
  </si>
  <si>
    <t>3. Promjene u radnom kapitalu</t>
  </si>
  <si>
    <t>3.1. Potraživanja od kupaca</t>
  </si>
  <si>
    <t>3.2. Obaveze prema dobavljačima</t>
  </si>
  <si>
    <t>3.3. Zalihe</t>
  </si>
  <si>
    <t>4. Novčani tokovi iz poslovnih aktivnosti</t>
  </si>
  <si>
    <t>5. Investicijske aktivnosti</t>
  </si>
  <si>
    <t>5.1. Nabavka sredstava (bez PDV)</t>
  </si>
  <si>
    <t>5.2. Ostatak vrijednosti projekta</t>
  </si>
  <si>
    <t>III NETO PRILIV (I-II)</t>
  </si>
  <si>
    <t>IV KUMULATIVNI NETO PRILIV</t>
  </si>
  <si>
    <t xml:space="preserve"> - Projekcije novčanih tokova se automatski računaju u zavisnosti od podataka iz prethodnih sheet-ova. Strukturu projekcija bilansa uspjeha i formule u individualnim ćelijama nije moguće mijenjati.</t>
  </si>
  <si>
    <t>9.0. Ocjena bazne godine</t>
  </si>
  <si>
    <t>(Ocjena se vrši na osnovu podataka prihvatljivih pod-sektora prikazanih u poslovnom planu)</t>
  </si>
  <si>
    <t>Pokazatelji</t>
  </si>
  <si>
    <t>Granične vrijednosti</t>
  </si>
  <si>
    <t>Bodovi</t>
  </si>
  <si>
    <t>Rezultat</t>
  </si>
  <si>
    <t>Ponder</t>
  </si>
  <si>
    <t>Koeficijent tekuće likvidnosti</t>
  </si>
  <si>
    <t>&gt;1,5</t>
  </si>
  <si>
    <t>(kratkotrajna imovina/kratkoročne obveze)</t>
  </si>
  <si>
    <t>0,8 - 1,5</t>
  </si>
  <si>
    <t>&lt;0,8</t>
  </si>
  <si>
    <t>Pokazatelj zaduženosti</t>
  </si>
  <si>
    <t>&lt;1</t>
  </si>
  <si>
    <t>Omjer duga i EBITDA</t>
  </si>
  <si>
    <t>1 - 2</t>
  </si>
  <si>
    <t>(kratkoročne + dugoročne finansijske obaveze -</t>
  </si>
  <si>
    <t>2 - 3</t>
  </si>
  <si>
    <t>&gt;3</t>
  </si>
  <si>
    <t>Koeficijent obrta ukupne imovine</t>
  </si>
  <si>
    <t>&gt;12% iznad prosječne vrijednosti grane</t>
  </si>
  <si>
    <t>(ukupni prihodi / ukupna imovina)</t>
  </si>
  <si>
    <t>od -8% do +12% prosječne vrijednosti grane</t>
  </si>
  <si>
    <t>&gt;8% ispod prosječne vrijednosti grane</t>
  </si>
  <si>
    <t>Pokazatelj profitabilnosti</t>
  </si>
  <si>
    <t xml:space="preserve">EBITDA marža = ((dobit prije oporezivanja + </t>
  </si>
  <si>
    <t>kamata + amortizacija) / ukupni prihodi)</t>
  </si>
  <si>
    <t>Stopa povrata kapitala</t>
  </si>
  <si>
    <t>&gt;5%</t>
  </si>
  <si>
    <t>(dobit poslije oporezivanja / kapital i rezerve)</t>
  </si>
  <si>
    <t>3 - 5%</t>
  </si>
  <si>
    <t>&lt;3%</t>
  </si>
  <si>
    <t xml:space="preserve">Ocjena </t>
  </si>
  <si>
    <t>Zbir ponderisanih bodova</t>
  </si>
  <si>
    <t>Vrlo dobar</t>
  </si>
  <si>
    <t>od 18 do 20</t>
  </si>
  <si>
    <t>Dobar</t>
  </si>
  <si>
    <t>Od 15 do 17</t>
  </si>
  <si>
    <t>Zadovoljavajući</t>
  </si>
  <si>
    <t>Od 10 do 14</t>
  </si>
  <si>
    <t>Neprihvatljiv</t>
  </si>
  <si>
    <t>Od 0 do 9</t>
  </si>
  <si>
    <t>Primarna djelatnost aplikanta</t>
  </si>
  <si>
    <t>Vrijednost grane</t>
  </si>
  <si>
    <t>9.3. Neto sadašnja vrijednost i interna stopa rentabilnosti</t>
  </si>
  <si>
    <t>Diskontna stopa:</t>
  </si>
  <si>
    <t>Neto priliv</t>
  </si>
  <si>
    <t>Faktor akumulacije</t>
  </si>
  <si>
    <t>Diskontovani neto priliv</t>
  </si>
  <si>
    <t>Neto sadašnja vrijednost</t>
  </si>
  <si>
    <t>ISR</t>
  </si>
  <si>
    <t>10. Dobiveni rezultati</t>
  </si>
  <si>
    <t>Naziv podnosioca prijave</t>
  </si>
  <si>
    <t>Ukupna vrijednost projekta</t>
  </si>
  <si>
    <t>Ukupna vrijednost  prihvatlјivih troškova</t>
  </si>
  <si>
    <t>Iznos podrške Projekata</t>
  </si>
  <si>
    <t>Ocjena bazne godine</t>
  </si>
  <si>
    <t>Neto sadašnja vrijednost projekta</t>
  </si>
  <si>
    <t>ISR projekta</t>
  </si>
  <si>
    <t>Projekat može i mora da uklјučuje i ulaganja koja nisu prihvatlјiva za dodjelu sredstava iz ove mjere podrške, ako su ista sastavni dio projekta. Očekivani iznos podrške mora biti uklјučen u projekciju.</t>
  </si>
  <si>
    <t xml:space="preserve"> - Prihodi navedeni u tabeli ne treba da uključuju efekte potencijalne investicije vezane za podršku, već isključivo treba da oslikavaju trenutno poslovanje u baznoj godini. U ovoj tabeli je potrebno unijeti podatke samo za baznu godinu. Pretpostavka je da će prihodi u narednim periodima biti jednaki baznoj godini.</t>
  </si>
  <si>
    <t xml:space="preserve"> - U narativnom dijelu Poslovnog plana pod pripadajućom sekcijom / poglavljem potrebno je navesti po kojoj osnovi su ostvareni podsticaji (pravilnik, KM/kg, KM/grlo, KM/ha, podrška za kapitalnu investiciju, regres na gorivo, itd.)</t>
  </si>
  <si>
    <t xml:space="preserve"> - U narativnom dijelu Poslovnog plana pod pripadajućom sekcijom / poglavljem potrebno je navesti po kojoj osnovi se planiraju ostvarivati podsticaji (pravilnik, KM/kg, KM/grlo, KM/ha, podrška za kapitalnu investiciju, regres na gorivo, itd.)</t>
  </si>
  <si>
    <t>gotovina)/EBITDA</t>
  </si>
  <si>
    <t>&gt;9%</t>
  </si>
  <si>
    <t>7 - 9%</t>
  </si>
  <si>
    <t>&lt;7%</t>
  </si>
  <si>
    <t>Molimo Vas da popunjavate samo polja koja su označena žutim. U slučaju promjena u poljima koja nisu označena žutim poslovni plan se neće smatrati prihvatljivim</t>
  </si>
  <si>
    <t xml:space="preserve"> - Koristite pomoćne tabele za izračun zalihe materijala, sirovina poluproizvoda i proizvoda  (zalihe mora da se prikazuju u količinama u jednici mjere i novčanim vrijednostima: cijena x količina)</t>
  </si>
  <si>
    <t xml:space="preserve"> - Upišite nazive trenutnih proizvoda koje proizvodite, koji ne uključuju efekte potencijalne investicije vezane za podršku. U ovoj tabeli je potrebno unijeti podatke samo za baznu godinu. Pretpostavka je da će prodaja u narednim periodima biti jednaka baznoj godini.</t>
  </si>
  <si>
    <t xml:space="preserve"> - Unesite datum završetka investicije, predviđeni datum podnošenja zahtjeva za isplatu i očekivani datum isplate podrške.</t>
  </si>
  <si>
    <t>3.2.2 Struktura i obim proizvodnje - Direktni i indirektni efekti investicije</t>
  </si>
  <si>
    <t xml:space="preserve"> - Planirana proizvodnja u tabeli "Struktura i obim proizvodnje - Direktni i indirektni efekti investicije" treba da bude usklađena sa datumom početka projekta, nakon završetka potencijalne investicije.</t>
  </si>
  <si>
    <t>- U slučaju da će investicija direktno rezultirati smanjenim obimom proizvodnje postojećih proizvoda, projekcije smanjenja proizvodnje je potrebno unijeti u tabelu "Struktura i obim proizvodnje - Direktni i indirektni efekti investicije" u negativnim iznosima.</t>
  </si>
  <si>
    <t>3.3.2 Trošak ulaznih materijala - Direktni i indirektni efekti investicije</t>
  </si>
  <si>
    <t>3.4.2 Struktura i dinamika materijalnih i nematerijalnih troškova - Direktni i indirektni efekti investicije</t>
  </si>
  <si>
    <t>4.4.2 Dinamika zaposlenih - Direktni i indirektni efekti investicije</t>
  </si>
  <si>
    <t>6.2.2 Podaci o zemlјištu, objektima i broju životinja  - Direktni i indirektni efekti investicije</t>
  </si>
  <si>
    <t>8.1.2 Plan prodaje  - Direktni i indirektni efekti investicije</t>
  </si>
  <si>
    <t>8.2.2  Ukupni prihodi - Direktni i indirektni efekti investicije</t>
  </si>
  <si>
    <t>8.5.3.2 Obračun kreditinih obaveza - Direktni i indirektni efekti investicije</t>
  </si>
  <si>
    <t>8.6.2 Projekcija Bilansa uspjeha - Direktni i indirektni efekti investicije</t>
  </si>
  <si>
    <t xml:space="preserve"> - Tabelu "Trošak ulaznih materijala - Trenutno poslovanje (bez investicije)" popunite prema tehnološkom planu i planu prodaje u baznoj godini, koji ne uključuju efekte potencijalne investicije vezane za Projekat. U ovoj tabeli je potrebno unijeti podatke samo za baznu godinu. Pretpostavka je da će troškovi u narednim periodima biti jednaki baznoj godini.</t>
  </si>
  <si>
    <t xml:space="preserve"> - Troškovi navedeni u tabeli ne treba da uključuju efekte potencijalne investicije vezane za Projekat, već isključivo treba da oslikavaju trenutno poslovanje u baznoj godini. U ovoj tabeli je potrebno unijeti podatke samo za baznu godinu. Pretpostavka je da će troškovi u narednim periodima biti jednaki baznoj godini.</t>
  </si>
  <si>
    <t xml:space="preserve"> - Tabelu "Trošak ulaznih materijala - Direktni i indirektni efekti investicije" popunite prema tehnološkom planu i planu prodaje isključivo za one troškove koji će nastati direktno i indirektno kao posljedica investicije. (ulazni materijali vezano za dodatnu proizvodnju / nove proizvode).</t>
  </si>
  <si>
    <t>- U slučaju da će investicija direktno rezultirati smanjenim obimom postojećih poslovnih aktivnosti (i proizvodnje postojećih proizvoda), projekcije smanjenja troška ulaznih materijala je potrebno unijeti u tabelu "Trošak ulaznih materijala - Direktni i indirektni efekti investicije" u negativnim iznosima.</t>
  </si>
  <si>
    <t xml:space="preserve"> - Troškovi navedeni u tabeli treba da se odnose isključivo na realnu projekciju dodatnih troškova koji će nastati direktno i indirektno kao posljedica investicije (povećan obim poslovnih aktivnosti)</t>
  </si>
  <si>
    <t>- Direktni efekti investicije su efekti koji nastaju u sektoru za koji se podnosi prijava</t>
  </si>
  <si>
    <t>- Indirektni efekti investicije su efekti koji nastaju u svim drugim sektorima koji su prihvatljivi po Smjernicama javnog poziva</t>
  </si>
  <si>
    <t xml:space="preserve"> - Troškovi navedeni u tabeli treba da se odnose isključivo na realnu projekciju dodatnog zaposlenja koji će nastati direktno i indirektno kao posljedica povećanog obima poslovnih aktivnosti vezano za potencijalnu investiciju.</t>
  </si>
  <si>
    <t xml:space="preserve"> - Podaci navedeni u tabeli treba da se odnose isključivo na realnu projekciju dodatne imovine koja će nastati direktno i indirektno kao posljedica potencijalne investicije</t>
  </si>
  <si>
    <t xml:space="preserve"> - Upišite nazive proizvoda koje planirate da proizvodite, a čija će proizvodnja direktno i indirektno biti rezultat potencijalne investicije vezane za podršku (dodatna proizvodnja već postojećih proizvoda ili proizvodnja novih proizvoda).</t>
  </si>
  <si>
    <t xml:space="preserve"> - Prihodi navedeni u tabeli treba da se odnose isključivo na realne projekcije dodatnih prihoda koji će nastati direktno i indirektno kao rezultat potencijalne investicije.</t>
  </si>
  <si>
    <t xml:space="preserve"> - Ukoliko će investicija direktno i indirektno uticati na smanjenje obima trenutne poslovne aktivnosti preduzeća te, u skladu sa time, smanjenjem ostalih prihoda (prihod od podsticaja, itd.), potencijalni negativan uticaj na ostale prihode je potrebno unijeti u tabelu "Ukupni prihodi - Direktni i indirektni efekti investicije" u negativnom iznosu.</t>
  </si>
  <si>
    <t xml:space="preserve"> - Potrebno je unijeti samo iznose investicije koji se finansiraju sredstvima Projekta (Tabela B).
Npr. oprema košta 10.000 KM, za čije se finansiranje koristi 4.000 KM vlastitih sredstava, a Projekat finansira 6.000 KM. U Tabelu B za ovu opremu unijeti iznos od 6.000 KM.</t>
  </si>
  <si>
    <t xml:space="preserve"> - Popunite dio tabele "Kredit 1, 2, 3." u skladu sa opisom kredita u poglavlјu 7.5. Izvori finansiranja i obračun kreditnih obaveza  i otplatnim planom; U slučaju da je namjena sredstava i podrške smanjenje ostatka duga kredita, uklјučite taj iznos u otplatni dio glavnice u skladu sa očekivanim datumom primanja  podrške.</t>
  </si>
  <si>
    <t xml:space="preserve"> - Projicirani bilansi uspjeha su razdvojeni na trenutno poslovanje (aplikacija bazne godine kroz vijek projekta) i projicirani bilans uspjeha koji se isključivo odnosi na dodatni obim poslovnih aktivnosti koji će nastati direktno i indirektno kao rezultat potencijalne investicije.</t>
  </si>
  <si>
    <t xml:space="preserve"> - Podaci koji se unose u ćelije ispod naslova "Bazna godina" se odnose na historijske trendove pretpostavljenog trajanja naplate potraživanja, izmirenja obaveza i vezivanja zaliha (u danima), isključivo za trenutno poslovane bez rezultata potencijalne investicije vezane za Projekat.</t>
  </si>
  <si>
    <t xml:space="preserve"> - Podaci koji se unose u ćelije ispod naslova "Projekcija - Investicija" se isključivo odnose na dodatni obim poslovnih aktivnosti koji će nastati direktno i indirektno kao rezultat potencijalne investicije vezane za Projekat.</t>
  </si>
  <si>
    <t xml:space="preserve"> - Tabela "Struktura i obim proizvodnje - Direktni i indirektni efekti investicije" treba da uključuje one proizvode i količinu čija će proizvodnja direktno i indirektno biti rezultat potencijalne investicije vezane za podršku (dodatna proizvodnja već postojećih proizvoda ili proizvodnja novih proizvoda). </t>
  </si>
  <si>
    <t xml:space="preserve">Investicija kroz poslovni plan može se opravdati finansijskim rezultatima koji nastaju kao direktni efekti investicije (prihodi i rashodi sektora za koji se podnosi prijava) i indirektni efekti investicije (prihodi i rashodi ostalih sektora koji su prihvatljivi po Smjernicama javnog poziva). </t>
  </si>
  <si>
    <t xml:space="preserve"> - Ukoliko se ulaganje odnosi na postrojenja za proizvodnju energije iz obnovlјivih izvora, ukupna potrošnja energije u reprezentativnoj godini svih objekata čija se potrošnja uzima u obzir prilikom računanja finansijske podrške Projekta mora biti u skladu sa projektnom dokumentacijom. Kapaciteti se odnose na ukupnu potrošnju toplotne i/ili električne energije.</t>
  </si>
  <si>
    <r>
      <t xml:space="preserve">- U slučaju da će investicija direktno i indirektno rezultirati smanjenim obimom postojećih poslovnih aktivnosti (smanjenjem proizvodnje postojećih proizvoda), projekcije smanjenja vezanih troškova je potrebno unijeti u tabelu iznad u </t>
    </r>
    <r>
      <rPr>
        <b/>
        <i/>
        <sz val="10"/>
        <rFont val="Calibri"/>
        <family val="2"/>
        <scheme val="minor"/>
      </rPr>
      <t>negativnim iznosima</t>
    </r>
    <r>
      <rPr>
        <i/>
        <sz val="10"/>
        <rFont val="Calibri"/>
        <family val="2"/>
        <scheme val="minor"/>
      </rPr>
      <t>.</t>
    </r>
  </si>
  <si>
    <t xml:space="preserve"> - Troškovi navedeni u tabeli ne treba da uključuju efekte potencijalne investicije vezane za finansijsku podršku, već isključivo treba da oslikavaju trenutno poslovanje u baznoj godini. U ovoj tabeli je potrebno unijeti podatke samo za baznu godinu. Pretpostavka je da će troškovi u narednim periodima biti jednaki baznoj godini.</t>
  </si>
  <si>
    <t xml:space="preserve"> - Podaci navedeni u tabeli ne treba da uključuju efekte potencijalne investicije vezane za finansijsku podršku, već isključivo treba da oslikavaju trenutno poslovanje u baznoj godini. U ovoj tabeli je potrebno unijeti podatke samo za baznu godinu. Pretpostavka je da će podaci u narednim periodima biti jednaki baznoj godini.</t>
  </si>
  <si>
    <t>- U slučaju da će investicija direktno i indirektno rezultirati smanjenim obimom proizvodnje postojećih proizvoda, projekcije smanjenja proizvodnje je potrebno unijeti u "Tabelu 1. Prodajne količine" (Direktni i indirektni efekti investicije) u negativnim iznosima. Ovakve proizvode je takođe potrebno unijeti u "Tabelu 2. Cijena i vrijednost prodaje" (Direktni i indirektni efekti investicije) uz pripadajuće jedinične cijene izražene u KM.</t>
  </si>
  <si>
    <t xml:space="preserve"> - Potrebno je odvojiti proračun za postojeće kredite i proračun planiranih kredita za finansiranje projekta koji je predmet prijave (navedenih u tabeli "Izvori finansiranja")</t>
  </si>
  <si>
    <t xml:space="preserve"> - Projekcije novčanih tokova se isključivo odnose na dodatni obim poslovnih aktivnosti koji će nastati direktno i indirektno kao rezultat potencijalne investicije vezane za Projekat.</t>
  </si>
  <si>
    <t xml:space="preserve"> - Tabelu je potrebno popuniti podacima iz bruto bilansa.</t>
  </si>
  <si>
    <t>8.7. Bilans uspjeha - Bazna godina</t>
  </si>
  <si>
    <t>8.8. Bilans stanja - Bazna godina</t>
  </si>
  <si>
    <t>Ocjena bazne godine 2022. se vrši na osnovu podataka iz zvaničnih finansijskih izvještaja za cjelokupno poslovanje podnosioca. Podnosilac prijave je dužan prikazivati tačne informacije o poslovanju, jer će isti biti predmet provjere i dostava neistinitih podataka može rezultirati diskvalifikacijom prijave.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</si>
</sst>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0.00\ _k_n"/>
    <numFmt numFmtId="166" formatCode="#,##0.00_ ;\-#,##0.00\ "/>
    <numFmt numFmtId="167" formatCode="[$-41A]General"/>
    <numFmt numFmtId="168" formatCode="[$-41A]#,##0.00"/>
  </numFmts>
  <fonts count="52"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charset val="238"/>
    </font>
    <font>
      <sz val="11"/>
      <color theme="1"/>
      <name val="Calibri"/>
      <family val="2"/>
      <charset val="238"/>
      <scheme val="minor"/>
    </font>
    <font>
      <u/>
      <sz val="11"/>
      <color theme="10"/>
      <name val="Calibri"/>
      <family val="2"/>
      <charset val="238"/>
    </font>
    <font>
      <sz val="12"/>
      <color theme="1"/>
      <name val="Symbol"/>
      <family val="1"/>
      <charset val="2"/>
    </font>
    <font>
      <sz val="12"/>
      <color theme="1"/>
      <name val="Arial"/>
      <family val="2"/>
      <charset val="238"/>
    </font>
    <font>
      <sz val="11"/>
      <name val="Calibri"/>
      <family val="2"/>
      <charset val="238"/>
      <scheme val="minor"/>
    </font>
    <font>
      <b/>
      <sz val="11"/>
      <name val="Times New Roman"/>
      <family val="1"/>
    </font>
    <font>
      <sz val="11"/>
      <name val="Times New Roman"/>
      <family val="1"/>
    </font>
    <font>
      <sz val="10"/>
      <color theme="1"/>
      <name val="Times New Roman"/>
      <family val="1"/>
    </font>
    <font>
      <b/>
      <sz val="11"/>
      <color theme="1"/>
      <name val="Times New Roman"/>
      <family val="1"/>
      <charset val="238"/>
    </font>
    <font>
      <sz val="11"/>
      <color rgb="FF000000"/>
      <name val="Calibri"/>
      <family val="2"/>
      <scheme val="minor"/>
    </font>
    <font>
      <b/>
      <sz val="11"/>
      <color theme="0"/>
      <name val="Calibri"/>
      <family val="2"/>
      <scheme val="minor"/>
    </font>
    <font>
      <b/>
      <sz val="18"/>
      <color theme="1"/>
      <name val="Calibri"/>
      <family val="2"/>
      <scheme val="minor"/>
    </font>
    <font>
      <sz val="18"/>
      <color theme="1"/>
      <name val="Calibri"/>
      <family val="2"/>
      <scheme val="minor"/>
    </font>
    <font>
      <sz val="11"/>
      <color theme="1" tint="0.249977111117893"/>
      <name val="Calibri"/>
      <family val="2"/>
      <scheme val="minor"/>
    </font>
    <font>
      <b/>
      <sz val="11"/>
      <color theme="0"/>
      <name val="Times New Roman"/>
      <family val="1"/>
    </font>
    <font>
      <b/>
      <sz val="11"/>
      <name val="Calibri"/>
      <family val="2"/>
      <scheme val="minor"/>
    </font>
    <font>
      <sz val="11"/>
      <name val="Calibri"/>
      <family val="2"/>
      <scheme val="minor"/>
    </font>
    <font>
      <sz val="11"/>
      <color theme="0"/>
      <name val="Times New Roman"/>
      <family val="1"/>
    </font>
    <font>
      <b/>
      <sz val="11"/>
      <color theme="1"/>
      <name val="Calibri"/>
      <family val="2"/>
      <scheme val="minor"/>
    </font>
    <font>
      <sz val="11"/>
      <color rgb="FF404040"/>
      <name val="Calibri"/>
      <family val="2"/>
      <scheme val="minor"/>
    </font>
    <font>
      <u/>
      <sz val="11"/>
      <color theme="10"/>
      <name val="Calibri"/>
      <family val="2"/>
      <scheme val="minor"/>
    </font>
    <font>
      <u/>
      <sz val="11"/>
      <color rgb="FF000000"/>
      <name val="Calibri"/>
      <family val="2"/>
      <scheme val="minor"/>
    </font>
    <font>
      <b/>
      <sz val="11"/>
      <color theme="1" tint="0.249977111117893"/>
      <name val="Calibri"/>
      <family val="2"/>
      <scheme val="minor"/>
    </font>
    <font>
      <b/>
      <i/>
      <sz val="10"/>
      <color rgb="FF000000"/>
      <name val="Calibri"/>
      <family val="2"/>
      <scheme val="minor"/>
    </font>
    <font>
      <i/>
      <sz val="10"/>
      <color rgb="FF000000"/>
      <name val="Calibri"/>
      <family val="2"/>
      <scheme val="minor"/>
    </font>
    <font>
      <sz val="10"/>
      <name val="Arial"/>
      <family val="2"/>
    </font>
    <font>
      <sz val="11"/>
      <color rgb="FF000000"/>
      <name val="Calibri"/>
      <family val="2"/>
    </font>
    <font>
      <sz val="11"/>
      <color rgb="FF000000"/>
      <name val="Arial"/>
      <family val="2"/>
    </font>
    <font>
      <b/>
      <sz val="11"/>
      <color rgb="FFFF0000"/>
      <name val="Calibri"/>
      <family val="2"/>
      <scheme val="minor"/>
    </font>
    <font>
      <b/>
      <i/>
      <sz val="11"/>
      <color theme="1"/>
      <name val="Calibri"/>
      <family val="2"/>
      <scheme val="minor"/>
    </font>
    <font>
      <b/>
      <sz val="10"/>
      <color theme="1"/>
      <name val="Calibri"/>
      <family val="2"/>
      <scheme val="minor"/>
    </font>
    <font>
      <sz val="10"/>
      <color theme="1"/>
      <name val="Calibri"/>
      <family val="2"/>
      <scheme val="minor"/>
    </font>
    <font>
      <i/>
      <sz val="10"/>
      <name val="Calibri"/>
      <family val="2"/>
      <scheme val="minor"/>
    </font>
    <font>
      <b/>
      <i/>
      <sz val="10"/>
      <name val="Calibri"/>
      <family val="2"/>
      <scheme val="minor"/>
    </font>
    <font>
      <b/>
      <i/>
      <sz val="10"/>
      <color rgb="FFFF0000"/>
      <name val="Calibri"/>
      <family val="2"/>
      <scheme val="minor"/>
    </font>
    <font>
      <sz val="11"/>
      <color theme="0"/>
      <name val="Calibri"/>
      <family val="2"/>
      <scheme val="minor"/>
    </font>
    <font>
      <b/>
      <sz val="11"/>
      <color rgb="FF000000"/>
      <name val="Calibri"/>
      <family val="2"/>
      <scheme val="minor"/>
    </font>
    <font>
      <sz val="10"/>
      <name val="Calibri"/>
      <family val="2"/>
      <scheme val="minor"/>
    </font>
    <font>
      <sz val="11"/>
      <color rgb="FFFF0000"/>
      <name val="Calibri"/>
      <family val="2"/>
      <scheme val="minor"/>
    </font>
    <font>
      <b/>
      <sz val="11"/>
      <color theme="0" tint="-4.9989318521683403E-2"/>
      <name val="Calibri"/>
      <family val="2"/>
      <scheme val="minor"/>
    </font>
    <font>
      <b/>
      <i/>
      <sz val="11"/>
      <name val="Calibri"/>
      <family val="2"/>
      <scheme val="minor"/>
    </font>
    <font>
      <i/>
      <sz val="11"/>
      <name val="Calibri"/>
      <family val="2"/>
      <scheme val="minor"/>
    </font>
    <font>
      <b/>
      <i/>
      <sz val="11"/>
      <color theme="0"/>
      <name val="Calibri"/>
      <family val="2"/>
      <scheme val="minor"/>
    </font>
    <font>
      <i/>
      <sz val="11"/>
      <color theme="1"/>
      <name val="Calibri"/>
      <family val="2"/>
      <scheme val="minor"/>
    </font>
  </fonts>
  <fills count="16">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548235"/>
        <bgColor indexed="64"/>
      </patternFill>
    </fill>
    <fill>
      <patternFill patternType="solid">
        <fgColor rgb="FFA9D08E"/>
        <bgColor indexed="64"/>
      </patternFill>
    </fill>
    <fill>
      <patternFill patternType="solid">
        <fgColor rgb="FFC6E0B4"/>
        <bgColor indexed="64"/>
      </patternFill>
    </fill>
    <fill>
      <patternFill patternType="solid">
        <fgColor rgb="FFF8CBAD"/>
        <bgColor indexed="64"/>
      </patternFill>
    </fill>
    <fill>
      <patternFill patternType="solid">
        <fgColor rgb="FF1F497D"/>
        <bgColor indexed="64"/>
      </patternFill>
    </fill>
    <fill>
      <patternFill patternType="solid">
        <fgColor rgb="FFC5D9F1"/>
        <bgColor indexed="64"/>
      </patternFill>
    </fill>
    <fill>
      <patternFill patternType="solid">
        <fgColor rgb="FFFFFF00"/>
        <bgColor rgb="FFFFFFFF"/>
      </patternFill>
    </fill>
    <fill>
      <patternFill patternType="solid">
        <fgColor theme="6" tint="0.7999816888943144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double">
        <color indexed="64"/>
      </bottom>
      <diagonal/>
    </border>
    <border>
      <left/>
      <right style="medium">
        <color indexed="64"/>
      </right>
      <top/>
      <bottom/>
      <diagonal/>
    </border>
    <border>
      <left style="medium">
        <color indexed="64"/>
      </left>
      <right style="medium">
        <color indexed="64"/>
      </right>
      <top style="double">
        <color indexed="64"/>
      </top>
      <bottom/>
      <diagonal/>
    </border>
    <border>
      <left/>
      <right style="medium">
        <color indexed="64"/>
      </right>
      <top style="double">
        <color indexed="64"/>
      </top>
      <bottom style="medium">
        <color indexed="64"/>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top style="thin">
        <color rgb="FF000000"/>
      </top>
      <bottom style="thin">
        <color rgb="FF000000"/>
      </bottom>
      <diagonal/>
    </border>
    <border>
      <left/>
      <right/>
      <top style="thin">
        <color rgb="FF000000"/>
      </top>
      <bottom/>
      <diagonal/>
    </border>
    <border>
      <left/>
      <right/>
      <top style="double">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style="double">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4">
    <xf numFmtId="0" fontId="0" fillId="0" borderId="0"/>
    <xf numFmtId="0" fontId="9" fillId="0" borderId="0" applyNumberFormat="0" applyFill="0" applyBorder="0" applyAlignment="0" applyProtection="0">
      <alignment vertical="top"/>
      <protection locked="0"/>
    </xf>
    <xf numFmtId="0" fontId="7" fillId="2" borderId="0"/>
    <xf numFmtId="0" fontId="7" fillId="3" borderId="0"/>
    <xf numFmtId="0" fontId="8" fillId="0" borderId="0"/>
    <xf numFmtId="0" fontId="7" fillId="2" borderId="0"/>
    <xf numFmtId="0" fontId="7" fillId="2" borderId="0"/>
    <xf numFmtId="0" fontId="7" fillId="2" borderId="0"/>
    <xf numFmtId="0" fontId="7" fillId="2" borderId="0"/>
    <xf numFmtId="9" fontId="8" fillId="0" borderId="0" applyFont="0" applyFill="0" applyBorder="0" applyAlignment="0" applyProtection="0"/>
    <xf numFmtId="0" fontId="7" fillId="0" borderId="0"/>
    <xf numFmtId="43" fontId="8" fillId="0" borderId="0" applyFont="0" applyFill="0" applyBorder="0" applyAlignment="0" applyProtection="0"/>
    <xf numFmtId="167" fontId="34" fillId="0" borderId="0"/>
    <xf numFmtId="0" fontId="35" fillId="0" borderId="0"/>
    <xf numFmtId="0" fontId="33" fillId="0" borderId="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164" fontId="8"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164" fontId="4" fillId="0" borderId="0" applyFont="0" applyFill="0" applyBorder="0" applyAlignment="0" applyProtection="0"/>
  </cellStyleXfs>
  <cellXfs count="679">
    <xf numFmtId="0" fontId="0" fillId="0" borderId="0" xfId="0"/>
    <xf numFmtId="0" fontId="16" fillId="0" borderId="0" xfId="0" applyFont="1"/>
    <xf numFmtId="0" fontId="15" fillId="0" borderId="0" xfId="0" applyFont="1" applyAlignment="1">
      <alignment wrapText="1"/>
    </xf>
    <xf numFmtId="0" fontId="20" fillId="0" borderId="0" xfId="0" applyFont="1" applyAlignment="1">
      <alignment vertical="center" wrapText="1"/>
    </xf>
    <xf numFmtId="0" fontId="22" fillId="4" borderId="14" xfId="0" applyFont="1" applyFill="1" applyBorder="1" applyAlignment="1">
      <alignment vertical="center"/>
    </xf>
    <xf numFmtId="0" fontId="14" fillId="3" borderId="0" xfId="0" applyFont="1" applyFill="1"/>
    <xf numFmtId="0" fontId="13" fillId="3" borderId="0" xfId="0" applyFont="1" applyFill="1" applyAlignment="1">
      <alignment vertical="center"/>
    </xf>
    <xf numFmtId="0" fontId="22" fillId="4" borderId="1" xfId="0" applyFont="1" applyFill="1" applyBorder="1" applyAlignment="1">
      <alignment vertical="center"/>
    </xf>
    <xf numFmtId="0" fontId="26" fillId="0" borderId="0" xfId="0" applyFont="1" applyAlignment="1">
      <alignment vertical="center"/>
    </xf>
    <xf numFmtId="0" fontId="23" fillId="0" borderId="0" xfId="0" applyFont="1"/>
    <xf numFmtId="0" fontId="27" fillId="0" borderId="1" xfId="0" applyFont="1" applyBorder="1" applyAlignment="1">
      <alignment vertical="center"/>
    </xf>
    <xf numFmtId="0" fontId="27" fillId="0" borderId="1" xfId="0" applyFont="1" applyBorder="1" applyAlignment="1">
      <alignment vertical="center" wrapText="1"/>
    </xf>
    <xf numFmtId="0" fontId="27" fillId="0" borderId="5" xfId="0" applyFont="1" applyBorder="1" applyAlignment="1">
      <alignment vertical="center"/>
    </xf>
    <xf numFmtId="0" fontId="17" fillId="0" borderId="6" xfId="0" applyFont="1" applyBorder="1" applyAlignment="1">
      <alignment vertical="center" wrapText="1"/>
    </xf>
    <xf numFmtId="0" fontId="17" fillId="0" borderId="35" xfId="0" applyFont="1" applyBorder="1" applyAlignment="1">
      <alignment vertical="center" wrapText="1"/>
    </xf>
    <xf numFmtId="0" fontId="10" fillId="0" borderId="0" xfId="0" applyFont="1" applyAlignment="1">
      <alignment horizontal="left" indent="5"/>
    </xf>
    <xf numFmtId="0" fontId="11" fillId="0" borderId="0" xfId="0" applyFont="1"/>
    <xf numFmtId="0" fontId="28" fillId="7" borderId="1" xfId="1" applyFont="1" applyFill="1" applyBorder="1" applyAlignment="1" applyProtection="1">
      <alignment horizontal="center"/>
      <protection locked="0"/>
    </xf>
    <xf numFmtId="0" fontId="24" fillId="7" borderId="1" xfId="1" applyFont="1" applyFill="1" applyBorder="1" applyAlignment="1" applyProtection="1">
      <alignment horizontal="center" vertical="center"/>
      <protection locked="0"/>
    </xf>
    <xf numFmtId="0" fontId="12" fillId="0" borderId="0" xfId="0" applyFont="1"/>
    <xf numFmtId="0" fontId="13" fillId="3" borderId="0" xfId="0" applyFont="1" applyFill="1"/>
    <xf numFmtId="0" fontId="12" fillId="3" borderId="0" xfId="0" applyFont="1" applyFill="1"/>
    <xf numFmtId="4" fontId="14" fillId="3" borderId="1" xfId="0" applyNumberFormat="1" applyFont="1" applyFill="1" applyBorder="1" applyAlignment="1">
      <alignment horizontal="center" vertical="center"/>
    </xf>
    <xf numFmtId="4" fontId="13" fillId="3" borderId="1" xfId="0" applyNumberFormat="1" applyFont="1" applyFill="1" applyBorder="1" applyAlignment="1">
      <alignment horizontal="center" vertical="center"/>
    </xf>
    <xf numFmtId="4" fontId="14" fillId="3" borderId="0" xfId="0" applyNumberFormat="1" applyFont="1" applyFill="1"/>
    <xf numFmtId="0" fontId="24" fillId="3" borderId="0" xfId="0" applyFont="1" applyFill="1"/>
    <xf numFmtId="10" fontId="14" fillId="3" borderId="12" xfId="0" applyNumberFormat="1" applyFont="1" applyFill="1" applyBorder="1" applyAlignment="1">
      <alignment horizontal="center" vertical="center"/>
    </xf>
    <xf numFmtId="0" fontId="14" fillId="4" borderId="1" xfId="0" applyFont="1" applyFill="1" applyBorder="1"/>
    <xf numFmtId="0" fontId="22" fillId="4" borderId="64" xfId="0" applyFont="1" applyFill="1" applyBorder="1" applyAlignment="1">
      <alignment vertical="center"/>
    </xf>
    <xf numFmtId="4" fontId="14" fillId="3" borderId="12" xfId="0" applyNumberFormat="1" applyFont="1" applyFill="1" applyBorder="1" applyAlignment="1">
      <alignment horizontal="center" vertical="center"/>
    </xf>
    <xf numFmtId="0" fontId="22" fillId="4" borderId="65" xfId="0" applyFont="1" applyFill="1" applyBorder="1" applyAlignment="1">
      <alignment vertical="center"/>
    </xf>
    <xf numFmtId="0" fontId="20" fillId="0" borderId="0" xfId="0" applyFont="1" applyAlignment="1">
      <alignment horizontal="center" vertical="center" wrapText="1"/>
    </xf>
    <xf numFmtId="0" fontId="22" fillId="4" borderId="1" xfId="0" applyFont="1" applyFill="1" applyBorder="1" applyAlignment="1">
      <alignment horizontal="center" vertical="center"/>
    </xf>
    <xf numFmtId="0" fontId="25" fillId="4" borderId="1" xfId="0" applyFont="1" applyFill="1" applyBorder="1" applyAlignment="1">
      <alignment vertical="center"/>
    </xf>
    <xf numFmtId="0" fontId="37" fillId="0" borderId="0" xfId="0" applyFont="1"/>
    <xf numFmtId="0" fontId="23" fillId="3" borderId="0" xfId="0" applyFont="1" applyFill="1"/>
    <xf numFmtId="0" fontId="36" fillId="3" borderId="0" xfId="0" applyFont="1" applyFill="1"/>
    <xf numFmtId="0" fontId="39" fillId="0" borderId="0" xfId="0" applyFont="1"/>
    <xf numFmtId="0" fontId="17" fillId="12" borderId="14" xfId="0" applyFont="1" applyFill="1" applyBorder="1" applyAlignment="1">
      <alignment horizontal="center" vertical="center" wrapText="1"/>
    </xf>
    <xf numFmtId="0" fontId="17" fillId="12" borderId="15" xfId="0" applyFont="1" applyFill="1" applyBorder="1" applyAlignment="1">
      <alignment horizontal="center" vertical="center" wrapText="1"/>
    </xf>
    <xf numFmtId="0" fontId="17" fillId="12" borderId="16" xfId="0" applyFont="1" applyFill="1" applyBorder="1" applyAlignment="1">
      <alignment horizontal="center" vertical="center" wrapText="1"/>
    </xf>
    <xf numFmtId="0" fontId="4" fillId="0" borderId="0" xfId="0" applyFont="1"/>
    <xf numFmtId="0" fontId="4" fillId="0" borderId="0" xfId="0" applyFont="1" applyAlignment="1">
      <alignment vertical="center"/>
    </xf>
    <xf numFmtId="0" fontId="0" fillId="0" borderId="0" xfId="0" applyAlignment="1">
      <alignment wrapText="1"/>
    </xf>
    <xf numFmtId="0" fontId="23" fillId="0" borderId="0" xfId="0" applyFont="1" applyAlignment="1">
      <alignment vertical="center"/>
    </xf>
    <xf numFmtId="0" fontId="24" fillId="0" borderId="0" xfId="0" applyFont="1"/>
    <xf numFmtId="0" fontId="18" fillId="12" borderId="1" xfId="0" applyFont="1" applyFill="1" applyBorder="1" applyAlignment="1">
      <alignment vertical="center"/>
    </xf>
    <xf numFmtId="0" fontId="18" fillId="12" borderId="1" xfId="0" applyFont="1" applyFill="1" applyBorder="1" applyAlignment="1">
      <alignment horizontal="center" vertical="center"/>
    </xf>
    <xf numFmtId="0" fontId="18" fillId="12" borderId="1" xfId="0" applyFont="1" applyFill="1" applyBorder="1" applyAlignment="1">
      <alignment horizontal="center"/>
    </xf>
    <xf numFmtId="49" fontId="24" fillId="0" borderId="7" xfId="0" applyNumberFormat="1" applyFont="1" applyBorder="1" applyAlignment="1">
      <alignment horizontal="left" vertical="center" wrapText="1"/>
    </xf>
    <xf numFmtId="49" fontId="24" fillId="0" borderId="7" xfId="0" applyNumberFormat="1" applyFont="1" applyBorder="1" applyAlignment="1">
      <alignment horizontal="center" vertical="center" wrapText="1"/>
    </xf>
    <xf numFmtId="4" fontId="24" fillId="0" borderId="7" xfId="0" applyNumberFormat="1" applyFont="1" applyBorder="1" applyAlignment="1">
      <alignment horizontal="center" vertical="center"/>
    </xf>
    <xf numFmtId="49" fontId="24" fillId="7" borderId="1" xfId="0" applyNumberFormat="1" applyFont="1" applyFill="1" applyBorder="1" applyAlignment="1" applyProtection="1">
      <alignment horizontal="left" vertical="center" wrapText="1"/>
      <protection locked="0"/>
    </xf>
    <xf numFmtId="49" fontId="24" fillId="7" borderId="1" xfId="0" applyNumberFormat="1" applyFont="1" applyFill="1" applyBorder="1" applyAlignment="1" applyProtection="1">
      <alignment horizontal="center" vertical="center" wrapText="1"/>
      <protection locked="0"/>
    </xf>
    <xf numFmtId="4" fontId="24" fillId="7" borderId="1" xfId="0" applyNumberFormat="1" applyFont="1" applyFill="1" applyBorder="1" applyAlignment="1" applyProtection="1">
      <alignment horizontal="center" vertical="center"/>
      <protection locked="0"/>
    </xf>
    <xf numFmtId="4" fontId="24" fillId="0" borderId="1" xfId="0" applyNumberFormat="1" applyFont="1" applyBorder="1" applyAlignment="1" applyProtection="1">
      <alignment horizontal="center" vertical="center"/>
      <protection locked="0"/>
    </xf>
    <xf numFmtId="0" fontId="24" fillId="0" borderId="0" xfId="0" applyFont="1" applyProtection="1">
      <protection locked="0"/>
    </xf>
    <xf numFmtId="3" fontId="24" fillId="0" borderId="0" xfId="0" applyNumberFormat="1" applyFont="1"/>
    <xf numFmtId="0" fontId="24" fillId="6" borderId="0" xfId="0" applyFont="1" applyFill="1"/>
    <xf numFmtId="3" fontId="24" fillId="6" borderId="0" xfId="0" applyNumberFormat="1" applyFont="1" applyFill="1"/>
    <xf numFmtId="0" fontId="18" fillId="12" borderId="10" xfId="0" applyFont="1" applyFill="1" applyBorder="1" applyAlignment="1">
      <alignment horizontal="center" vertical="center"/>
    </xf>
    <xf numFmtId="0" fontId="18" fillId="12" borderId="6" xfId="0" applyFont="1" applyFill="1" applyBorder="1" applyAlignment="1">
      <alignment horizontal="center" vertical="center"/>
    </xf>
    <xf numFmtId="4" fontId="24" fillId="12" borderId="0" xfId="0" applyNumberFormat="1" applyFont="1" applyFill="1" applyAlignment="1">
      <alignment horizontal="center" vertical="center"/>
    </xf>
    <xf numFmtId="49" fontId="24" fillId="7" borderId="2" xfId="0" applyNumberFormat="1" applyFont="1" applyFill="1" applyBorder="1" applyAlignment="1" applyProtection="1">
      <alignment horizontal="left" vertical="center" wrapText="1"/>
      <protection locked="0"/>
    </xf>
    <xf numFmtId="49" fontId="24" fillId="7" borderId="2" xfId="0" applyNumberFormat="1" applyFont="1" applyFill="1" applyBorder="1" applyAlignment="1" applyProtection="1">
      <alignment horizontal="center" vertical="center" wrapText="1"/>
      <protection locked="0"/>
    </xf>
    <xf numFmtId="3" fontId="24" fillId="12" borderId="6" xfId="0" applyNumberFormat="1" applyFont="1" applyFill="1" applyBorder="1" applyAlignment="1" applyProtection="1">
      <alignment horizontal="center" vertical="center"/>
      <protection locked="0"/>
    </xf>
    <xf numFmtId="4" fontId="24" fillId="7" borderId="2" xfId="0" applyNumberFormat="1" applyFont="1" applyFill="1" applyBorder="1" applyAlignment="1" applyProtection="1">
      <alignment horizontal="center" vertical="center"/>
      <protection locked="0"/>
    </xf>
    <xf numFmtId="3" fontId="24" fillId="12" borderId="35" xfId="0" applyNumberFormat="1" applyFont="1" applyFill="1" applyBorder="1" applyAlignment="1" applyProtection="1">
      <alignment horizontal="center" vertical="center"/>
      <protection locked="0"/>
    </xf>
    <xf numFmtId="0" fontId="45" fillId="0" borderId="0" xfId="0" applyFont="1" applyAlignment="1">
      <alignment wrapText="1"/>
    </xf>
    <xf numFmtId="0" fontId="40" fillId="0" borderId="0" xfId="8" quotePrefix="1" applyFont="1" applyFill="1" applyAlignment="1">
      <alignment horizontal="left" wrapText="1"/>
    </xf>
    <xf numFmtId="0" fontId="40" fillId="0" borderId="0" xfId="0" applyFont="1" applyAlignment="1">
      <alignment vertical="center" wrapText="1"/>
    </xf>
    <xf numFmtId="0" fontId="24" fillId="0" borderId="7" xfId="0" applyFont="1" applyBorder="1"/>
    <xf numFmtId="49" fontId="24" fillId="0" borderId="7" xfId="0" applyNumberFormat="1" applyFont="1" applyBorder="1" applyAlignment="1">
      <alignment horizontal="center" vertical="center"/>
    </xf>
    <xf numFmtId="3" fontId="24" fillId="0" borderId="7" xfId="0" applyNumberFormat="1" applyFont="1" applyBorder="1" applyAlignment="1">
      <alignment horizontal="center" vertical="center"/>
    </xf>
    <xf numFmtId="0" fontId="24" fillId="7" borderId="2" xfId="0" applyFont="1" applyFill="1" applyBorder="1" applyAlignment="1" applyProtection="1">
      <alignment wrapText="1"/>
      <protection locked="0"/>
    </xf>
    <xf numFmtId="4" fontId="24" fillId="0" borderId="2" xfId="0" applyNumberFormat="1" applyFont="1" applyBorder="1" applyAlignment="1" applyProtection="1">
      <alignment horizontal="center" vertical="center"/>
      <protection locked="0"/>
    </xf>
    <xf numFmtId="0" fontId="24" fillId="7" borderId="1" xfId="0" applyFont="1" applyFill="1" applyBorder="1" applyAlignment="1" applyProtection="1">
      <alignment wrapText="1"/>
      <protection locked="0"/>
    </xf>
    <xf numFmtId="0" fontId="18" fillId="12" borderId="10" xfId="0" applyFont="1" applyFill="1" applyBorder="1" applyAlignment="1">
      <alignment vertical="center"/>
    </xf>
    <xf numFmtId="0" fontId="18" fillId="12" borderId="34" xfId="0" applyFont="1" applyFill="1" applyBorder="1" applyAlignment="1">
      <alignment vertical="center"/>
    </xf>
    <xf numFmtId="0" fontId="18" fillId="12" borderId="35" xfId="0" applyFont="1" applyFill="1" applyBorder="1" applyAlignment="1">
      <alignment vertical="center"/>
    </xf>
    <xf numFmtId="0" fontId="18" fillId="12" borderId="8" xfId="0" applyFont="1" applyFill="1" applyBorder="1" applyAlignment="1">
      <alignment vertical="center"/>
    </xf>
    <xf numFmtId="0" fontId="23" fillId="13" borderId="5" xfId="0" applyFont="1" applyFill="1" applyBorder="1" applyAlignment="1">
      <alignment horizontal="left" vertical="center" wrapText="1"/>
    </xf>
    <xf numFmtId="4" fontId="23" fillId="13" borderId="4" xfId="0" applyNumberFormat="1" applyFont="1" applyFill="1" applyBorder="1" applyAlignment="1">
      <alignment wrapText="1"/>
    </xf>
    <xf numFmtId="4" fontId="23" fillId="13" borderId="4" xfId="0" applyNumberFormat="1" applyFont="1" applyFill="1" applyBorder="1" applyAlignment="1">
      <alignment horizontal="center"/>
    </xf>
    <xf numFmtId="4" fontId="23" fillId="13" borderId="1" xfId="0" applyNumberFormat="1" applyFont="1" applyFill="1" applyBorder="1" applyAlignment="1">
      <alignment horizontal="center" vertical="center"/>
    </xf>
    <xf numFmtId="0" fontId="24" fillId="0" borderId="7" xfId="0" applyFont="1" applyBorder="1" applyAlignment="1">
      <alignment wrapText="1"/>
    </xf>
    <xf numFmtId="4" fontId="24" fillId="0" borderId="7" xfId="0" applyNumberFormat="1" applyFont="1" applyBorder="1" applyAlignment="1">
      <alignment vertical="center" wrapText="1"/>
    </xf>
    <xf numFmtId="0" fontId="24" fillId="7" borderId="5" xfId="0" applyFont="1" applyFill="1" applyBorder="1" applyAlignment="1" applyProtection="1">
      <alignment wrapText="1"/>
      <protection locked="0"/>
    </xf>
    <xf numFmtId="4" fontId="24" fillId="7" borderId="4" xfId="0" applyNumberFormat="1" applyFont="1" applyFill="1" applyBorder="1" applyAlignment="1" applyProtection="1">
      <alignment vertical="center" wrapText="1"/>
      <protection locked="0"/>
    </xf>
    <xf numFmtId="4" fontId="24" fillId="7" borderId="4" xfId="0" applyNumberFormat="1" applyFont="1" applyFill="1" applyBorder="1" applyAlignment="1" applyProtection="1">
      <alignment horizontal="center" vertical="center"/>
      <protection locked="0"/>
    </xf>
    <xf numFmtId="167" fontId="17" fillId="7" borderId="55" xfId="12" applyFont="1" applyFill="1" applyBorder="1" applyAlignment="1" applyProtection="1">
      <alignment wrapText="1"/>
      <protection locked="0"/>
    </xf>
    <xf numFmtId="168" fontId="17" fillId="7" borderId="59" xfId="12" applyNumberFormat="1" applyFont="1" applyFill="1" applyBorder="1" applyAlignment="1" applyProtection="1">
      <alignment vertical="center" wrapText="1"/>
      <protection locked="0"/>
    </xf>
    <xf numFmtId="4" fontId="17" fillId="7" borderId="57" xfId="12" applyNumberFormat="1" applyFont="1" applyFill="1" applyBorder="1" applyAlignment="1" applyProtection="1">
      <alignment horizontal="center" vertical="center"/>
      <protection locked="0"/>
    </xf>
    <xf numFmtId="4" fontId="17" fillId="0" borderId="40" xfId="12" applyNumberFormat="1" applyFont="1" applyBorder="1" applyAlignment="1" applyProtection="1">
      <alignment horizontal="center" vertical="center"/>
      <protection locked="0"/>
    </xf>
    <xf numFmtId="167" fontId="17" fillId="7" borderId="56" xfId="12" applyFont="1" applyFill="1" applyBorder="1" applyAlignment="1" applyProtection="1">
      <alignment wrapText="1"/>
      <protection locked="0"/>
    </xf>
    <xf numFmtId="168" fontId="17" fillId="7" borderId="60" xfId="12" applyNumberFormat="1" applyFont="1" applyFill="1" applyBorder="1" applyAlignment="1" applyProtection="1">
      <alignment vertical="center" wrapText="1"/>
      <protection locked="0"/>
    </xf>
    <xf numFmtId="4" fontId="17" fillId="7" borderId="58" xfId="12" applyNumberFormat="1" applyFont="1" applyFill="1" applyBorder="1" applyAlignment="1" applyProtection="1">
      <alignment horizontal="center" vertical="center"/>
      <protection locked="0"/>
    </xf>
    <xf numFmtId="4" fontId="17" fillId="0" borderId="41" xfId="12" applyNumberFormat="1" applyFont="1" applyBorder="1" applyAlignment="1" applyProtection="1">
      <alignment horizontal="center" vertical="center"/>
      <protection locked="0"/>
    </xf>
    <xf numFmtId="4" fontId="23" fillId="13" borderId="4" xfId="0" applyNumberFormat="1" applyFont="1" applyFill="1" applyBorder="1" applyAlignment="1">
      <alignment vertical="center" wrapText="1"/>
    </xf>
    <xf numFmtId="4" fontId="23" fillId="13" borderId="4" xfId="0" applyNumberFormat="1" applyFont="1" applyFill="1" applyBorder="1" applyAlignment="1">
      <alignment horizontal="center" vertical="center"/>
    </xf>
    <xf numFmtId="49" fontId="17" fillId="7" borderId="55" xfId="12" applyNumberFormat="1" applyFont="1" applyFill="1" applyBorder="1" applyAlignment="1" applyProtection="1">
      <alignment horizontal="left" vertical="center" wrapText="1"/>
      <protection locked="0"/>
    </xf>
    <xf numFmtId="4" fontId="3" fillId="7" borderId="59" xfId="0" applyNumberFormat="1" applyFont="1" applyFill="1" applyBorder="1" applyAlignment="1" applyProtection="1">
      <alignment wrapText="1"/>
      <protection locked="0"/>
    </xf>
    <xf numFmtId="4" fontId="3" fillId="7" borderId="57" xfId="0" applyNumberFormat="1" applyFont="1" applyFill="1" applyBorder="1" applyAlignment="1" applyProtection="1">
      <alignment horizontal="center"/>
      <protection locked="0"/>
    </xf>
    <xf numFmtId="0" fontId="24" fillId="7" borderId="5" xfId="0" applyFont="1" applyFill="1" applyBorder="1" applyAlignment="1" applyProtection="1">
      <alignment horizontal="left" vertical="center" wrapText="1"/>
      <protection locked="0"/>
    </xf>
    <xf numFmtId="167" fontId="17" fillId="7" borderId="55" xfId="12" applyFont="1" applyFill="1" applyBorder="1" applyAlignment="1" applyProtection="1">
      <alignment horizontal="left" vertical="center" wrapText="1"/>
      <protection locked="0"/>
    </xf>
    <xf numFmtId="4" fontId="17" fillId="7" borderId="57" xfId="12" applyNumberFormat="1" applyFont="1" applyFill="1" applyBorder="1" applyAlignment="1" applyProtection="1">
      <alignment horizontal="center" vertical="center" wrapText="1"/>
      <protection locked="0"/>
    </xf>
    <xf numFmtId="0" fontId="18" fillId="0" borderId="33" xfId="0" applyFont="1" applyBorder="1" applyAlignment="1">
      <alignment horizontal="left" vertical="center" wrapText="1"/>
    </xf>
    <xf numFmtId="4" fontId="18" fillId="0" borderId="33" xfId="0" applyNumberFormat="1" applyFont="1" applyBorder="1" applyAlignment="1">
      <alignment vertical="center" wrapText="1"/>
    </xf>
    <xf numFmtId="4" fontId="18" fillId="0" borderId="33" xfId="0" applyNumberFormat="1" applyFont="1" applyBorder="1" applyAlignment="1">
      <alignment horizontal="center" vertical="center"/>
    </xf>
    <xf numFmtId="0" fontId="18" fillId="12" borderId="5" xfId="0" applyFont="1" applyFill="1" applyBorder="1" applyAlignment="1">
      <alignment horizontal="left" vertical="center" wrapText="1"/>
    </xf>
    <xf numFmtId="4" fontId="18" fillId="12" borderId="4" xfId="0" applyNumberFormat="1" applyFont="1" applyFill="1" applyBorder="1" applyAlignment="1">
      <alignment vertical="center" wrapText="1"/>
    </xf>
    <xf numFmtId="4" fontId="18" fillId="12" borderId="4" xfId="0" applyNumberFormat="1" applyFont="1" applyFill="1" applyBorder="1" applyAlignment="1">
      <alignment horizontal="center" vertical="center"/>
    </xf>
    <xf numFmtId="4" fontId="18" fillId="12" borderId="1" xfId="0" applyNumberFormat="1" applyFont="1" applyFill="1" applyBorder="1" applyAlignment="1">
      <alignment horizontal="center" vertical="center"/>
    </xf>
    <xf numFmtId="3" fontId="23" fillId="0" borderId="0" xfId="0" applyNumberFormat="1" applyFont="1" applyAlignment="1">
      <alignment horizontal="center" vertical="center"/>
    </xf>
    <xf numFmtId="0" fontId="24" fillId="0" borderId="0" xfId="0" applyFont="1" applyAlignment="1">
      <alignment vertical="center"/>
    </xf>
    <xf numFmtId="0" fontId="24" fillId="0" borderId="0" xfId="0" quotePrefix="1" applyFont="1"/>
    <xf numFmtId="0" fontId="24" fillId="0" borderId="0" xfId="0" applyFont="1" applyAlignment="1">
      <alignment vertical="top" wrapText="1"/>
    </xf>
    <xf numFmtId="3" fontId="24" fillId="12" borderId="0" xfId="0" applyNumberFormat="1" applyFont="1" applyFill="1" applyAlignment="1">
      <alignment horizontal="center" vertical="center"/>
    </xf>
    <xf numFmtId="4" fontId="24" fillId="12" borderId="6" xfId="0" applyNumberFormat="1" applyFont="1" applyFill="1" applyBorder="1" applyAlignment="1" applyProtection="1">
      <alignment horizontal="center" vertical="center"/>
      <protection locked="0"/>
    </xf>
    <xf numFmtId="4" fontId="24" fillId="12" borderId="35" xfId="0" applyNumberFormat="1" applyFont="1" applyFill="1" applyBorder="1" applyAlignment="1" applyProtection="1">
      <alignment horizontal="center" vertical="center"/>
      <protection locked="0"/>
    </xf>
    <xf numFmtId="0" fontId="18" fillId="12" borderId="33" xfId="0" applyFont="1" applyFill="1" applyBorder="1" applyAlignment="1">
      <alignment vertical="center"/>
    </xf>
    <xf numFmtId="0" fontId="18" fillId="12" borderId="13" xfId="0" applyFont="1" applyFill="1" applyBorder="1" applyAlignment="1">
      <alignment vertical="center"/>
    </xf>
    <xf numFmtId="4" fontId="23" fillId="13" borderId="7" xfId="0" applyNumberFormat="1" applyFont="1" applyFill="1" applyBorder="1" applyAlignment="1">
      <alignment wrapText="1"/>
    </xf>
    <xf numFmtId="4" fontId="23" fillId="12" borderId="6" xfId="0" applyNumberFormat="1" applyFont="1" applyFill="1" applyBorder="1" applyAlignment="1">
      <alignment horizontal="center"/>
    </xf>
    <xf numFmtId="4" fontId="24" fillId="12" borderId="6" xfId="0" applyNumberFormat="1" applyFont="1" applyFill="1" applyBorder="1" applyAlignment="1">
      <alignment horizontal="center" vertical="center"/>
    </xf>
    <xf numFmtId="4" fontId="24" fillId="7" borderId="7" xfId="0" applyNumberFormat="1" applyFont="1" applyFill="1" applyBorder="1" applyAlignment="1" applyProtection="1">
      <alignment vertical="center" wrapText="1"/>
      <protection locked="0"/>
    </xf>
    <xf numFmtId="168" fontId="17" fillId="7" borderId="61" xfId="12" applyNumberFormat="1" applyFont="1" applyFill="1" applyBorder="1" applyAlignment="1" applyProtection="1">
      <alignment vertical="center" wrapText="1"/>
      <protection locked="0"/>
    </xf>
    <xf numFmtId="4" fontId="17" fillId="12" borderId="6" xfId="12" applyNumberFormat="1" applyFont="1" applyFill="1" applyBorder="1" applyAlignment="1" applyProtection="1">
      <alignment horizontal="center" vertical="center"/>
      <protection locked="0"/>
    </xf>
    <xf numFmtId="168" fontId="17" fillId="7" borderId="62" xfId="12" applyNumberFormat="1" applyFont="1" applyFill="1" applyBorder="1" applyAlignment="1" applyProtection="1">
      <alignment vertical="center" wrapText="1"/>
      <protection locked="0"/>
    </xf>
    <xf numFmtId="4" fontId="23" fillId="13" borderId="7" xfId="0" applyNumberFormat="1" applyFont="1" applyFill="1" applyBorder="1" applyAlignment="1">
      <alignment vertical="center" wrapText="1"/>
    </xf>
    <xf numFmtId="4" fontId="23" fillId="12" borderId="6" xfId="0" applyNumberFormat="1" applyFont="1" applyFill="1" applyBorder="1" applyAlignment="1">
      <alignment horizontal="center" vertical="center"/>
    </xf>
    <xf numFmtId="4" fontId="3" fillId="7" borderId="61" xfId="0" applyNumberFormat="1" applyFont="1" applyFill="1" applyBorder="1" applyAlignment="1" applyProtection="1">
      <alignment wrapText="1"/>
      <protection locked="0"/>
    </xf>
    <xf numFmtId="4" fontId="3" fillId="12" borderId="6" xfId="0" applyNumberFormat="1" applyFont="1" applyFill="1" applyBorder="1" applyAlignment="1" applyProtection="1">
      <alignment horizontal="center"/>
      <protection locked="0"/>
    </xf>
    <xf numFmtId="4" fontId="17" fillId="12" borderId="6" xfId="12" applyNumberFormat="1" applyFont="1" applyFill="1" applyBorder="1" applyAlignment="1" applyProtection="1">
      <alignment horizontal="center" vertical="center" wrapText="1"/>
      <protection locked="0"/>
    </xf>
    <xf numFmtId="4" fontId="23" fillId="12" borderId="6" xfId="0" applyNumberFormat="1" applyFont="1" applyFill="1" applyBorder="1" applyAlignment="1" applyProtection="1">
      <alignment horizontal="center" vertical="center"/>
      <protection locked="0"/>
    </xf>
    <xf numFmtId="4" fontId="18" fillId="12" borderId="6" xfId="0" applyNumberFormat="1" applyFont="1" applyFill="1" applyBorder="1" applyAlignment="1">
      <alignment horizontal="center" vertical="center"/>
    </xf>
    <xf numFmtId="4" fontId="18" fillId="12" borderId="7" xfId="0" applyNumberFormat="1" applyFont="1" applyFill="1" applyBorder="1" applyAlignment="1">
      <alignment vertical="center" wrapText="1"/>
    </xf>
    <xf numFmtId="4" fontId="18" fillId="12" borderId="35" xfId="0" applyNumberFormat="1" applyFont="1" applyFill="1" applyBorder="1" applyAlignment="1">
      <alignment horizontal="center" vertical="center"/>
    </xf>
    <xf numFmtId="0" fontId="23" fillId="3" borderId="0" xfId="0" applyFont="1" applyFill="1" applyAlignment="1">
      <alignment vertical="center"/>
    </xf>
    <xf numFmtId="0" fontId="18" fillId="4" borderId="1" xfId="0" applyFont="1" applyFill="1" applyBorder="1" applyAlignment="1">
      <alignment horizontal="center"/>
    </xf>
    <xf numFmtId="0" fontId="24" fillId="3" borderId="1" xfId="0" applyFont="1" applyFill="1" applyBorder="1" applyAlignment="1">
      <alignment vertical="center"/>
    </xf>
    <xf numFmtId="3" fontId="23" fillId="7" borderId="1" xfId="0" applyNumberFormat="1" applyFont="1" applyFill="1" applyBorder="1" applyAlignment="1" applyProtection="1">
      <alignment horizontal="center" vertical="center"/>
      <protection locked="0"/>
    </xf>
    <xf numFmtId="3" fontId="23" fillId="3" borderId="1" xfId="0" applyNumberFormat="1" applyFont="1" applyFill="1" applyBorder="1" applyAlignment="1">
      <alignment horizontal="center" vertical="center"/>
    </xf>
    <xf numFmtId="4" fontId="24" fillId="3" borderId="1" xfId="0" applyNumberFormat="1" applyFont="1" applyFill="1" applyBorder="1" applyAlignment="1">
      <alignment horizontal="center" vertical="center"/>
    </xf>
    <xf numFmtId="3" fontId="24" fillId="7" borderId="1" xfId="0" applyNumberFormat="1" applyFont="1" applyFill="1" applyBorder="1" applyAlignment="1" applyProtection="1">
      <alignment horizontal="center" vertical="center"/>
      <protection locked="0"/>
    </xf>
    <xf numFmtId="3" fontId="24" fillId="3" borderId="1" xfId="0" applyNumberFormat="1" applyFont="1" applyFill="1" applyBorder="1" applyAlignment="1">
      <alignment horizontal="center" vertical="center"/>
    </xf>
    <xf numFmtId="0" fontId="23" fillId="5" borderId="1" xfId="0" applyFont="1" applyFill="1" applyBorder="1" applyAlignment="1">
      <alignment vertical="center" wrapText="1"/>
    </xf>
    <xf numFmtId="4" fontId="23" fillId="13" borderId="1" xfId="0" applyNumberFormat="1" applyFont="1" applyFill="1" applyBorder="1" applyAlignment="1">
      <alignment horizontal="center" vertical="center" wrapText="1"/>
    </xf>
    <xf numFmtId="4" fontId="23" fillId="5" borderId="1" xfId="0" applyNumberFormat="1" applyFont="1" applyFill="1" applyBorder="1" applyAlignment="1">
      <alignment horizontal="center" vertical="center" wrapText="1"/>
    </xf>
    <xf numFmtId="0" fontId="24" fillId="3" borderId="1" xfId="0" applyFont="1" applyFill="1" applyBorder="1" applyAlignment="1">
      <alignment vertical="center" wrapText="1"/>
    </xf>
    <xf numFmtId="3" fontId="23" fillId="7" borderId="1" xfId="0" applyNumberFormat="1" applyFont="1" applyFill="1" applyBorder="1" applyAlignment="1" applyProtection="1">
      <alignment horizontal="center" vertical="center" wrapText="1"/>
      <protection locked="0"/>
    </xf>
    <xf numFmtId="3" fontId="23" fillId="3" borderId="1" xfId="0" applyNumberFormat="1" applyFont="1" applyFill="1" applyBorder="1" applyAlignment="1">
      <alignment horizontal="center" vertical="center" wrapText="1"/>
    </xf>
    <xf numFmtId="4" fontId="24" fillId="7" borderId="1" xfId="0" applyNumberFormat="1" applyFont="1" applyFill="1" applyBorder="1" applyAlignment="1" applyProtection="1">
      <alignment horizontal="center" vertical="center" wrapText="1"/>
      <protection locked="0"/>
    </xf>
    <xf numFmtId="4" fontId="24" fillId="3" borderId="1" xfId="0" applyNumberFormat="1" applyFont="1" applyFill="1" applyBorder="1" applyAlignment="1">
      <alignment horizontal="center" vertical="center" wrapText="1"/>
    </xf>
    <xf numFmtId="3" fontId="24" fillId="7" borderId="1" xfId="0" applyNumberFormat="1" applyFont="1" applyFill="1" applyBorder="1" applyAlignment="1" applyProtection="1">
      <alignment horizontal="center" vertical="center" wrapText="1"/>
      <protection locked="0"/>
    </xf>
    <xf numFmtId="3" fontId="24" fillId="3" borderId="1" xfId="0" applyNumberFormat="1" applyFont="1" applyFill="1" applyBorder="1" applyAlignment="1">
      <alignment horizontal="center" vertical="center" wrapText="1"/>
    </xf>
    <xf numFmtId="0" fontId="47" fillId="4" borderId="1" xfId="0" applyFont="1" applyFill="1" applyBorder="1" applyAlignment="1">
      <alignment vertical="center"/>
    </xf>
    <xf numFmtId="4" fontId="47" fillId="12" borderId="1" xfId="0" applyNumberFormat="1" applyFont="1" applyFill="1" applyBorder="1" applyAlignment="1">
      <alignment horizontal="center" vertical="center"/>
    </xf>
    <xf numFmtId="4" fontId="47" fillId="4" borderId="1" xfId="0" applyNumberFormat="1" applyFont="1" applyFill="1" applyBorder="1" applyAlignment="1">
      <alignment horizontal="center" vertical="center"/>
    </xf>
    <xf numFmtId="16" fontId="24" fillId="3" borderId="0" xfId="0" applyNumberFormat="1" applyFont="1" applyFill="1"/>
    <xf numFmtId="3" fontId="23" fillId="12" borderId="6" xfId="0" applyNumberFormat="1" applyFont="1" applyFill="1" applyBorder="1" applyAlignment="1">
      <alignment horizontal="center" vertical="center"/>
    </xf>
    <xf numFmtId="3" fontId="24" fillId="12" borderId="6" xfId="0" applyNumberFormat="1" applyFont="1" applyFill="1" applyBorder="1" applyAlignment="1">
      <alignment horizontal="center" vertical="center"/>
    </xf>
    <xf numFmtId="4" fontId="23" fillId="12" borderId="6" xfId="0" applyNumberFormat="1" applyFont="1" applyFill="1" applyBorder="1" applyAlignment="1">
      <alignment horizontal="center" vertical="center" wrapText="1"/>
    </xf>
    <xf numFmtId="3" fontId="23" fillId="12" borderId="6" xfId="0" applyNumberFormat="1" applyFont="1" applyFill="1" applyBorder="1" applyAlignment="1">
      <alignment horizontal="center" vertical="center" wrapText="1"/>
    </xf>
    <xf numFmtId="4" fontId="24" fillId="12" borderId="6" xfId="0" applyNumberFormat="1" applyFont="1" applyFill="1" applyBorder="1" applyAlignment="1">
      <alignment horizontal="center" vertical="center" wrapText="1"/>
    </xf>
    <xf numFmtId="3" fontId="24" fillId="12" borderId="6" xfId="0" applyNumberFormat="1" applyFont="1" applyFill="1" applyBorder="1" applyAlignment="1">
      <alignment horizontal="center" vertical="center" wrapText="1"/>
    </xf>
    <xf numFmtId="4" fontId="47" fillId="12" borderId="35" xfId="0" applyNumberFormat="1" applyFont="1" applyFill="1" applyBorder="1" applyAlignment="1">
      <alignment horizontal="center" vertical="center"/>
    </xf>
    <xf numFmtId="0" fontId="18" fillId="12" borderId="1" xfId="0" applyFont="1" applyFill="1" applyBorder="1" applyAlignment="1">
      <alignment horizontal="center" vertical="center" wrapText="1"/>
    </xf>
    <xf numFmtId="0" fontId="23" fillId="3" borderId="33" xfId="0" applyFont="1" applyFill="1" applyBorder="1" applyAlignment="1">
      <alignment vertical="center"/>
    </xf>
    <xf numFmtId="0" fontId="24" fillId="3" borderId="13" xfId="0" applyFont="1" applyFill="1" applyBorder="1" applyAlignment="1">
      <alignment vertical="center" wrapText="1"/>
    </xf>
    <xf numFmtId="0" fontId="24" fillId="3" borderId="13" xfId="0" applyFont="1" applyFill="1" applyBorder="1" applyAlignment="1">
      <alignment horizontal="center" vertical="center" wrapText="1"/>
    </xf>
    <xf numFmtId="0" fontId="24" fillId="3" borderId="13" xfId="0" applyFont="1" applyFill="1" applyBorder="1" applyAlignment="1">
      <alignment horizontal="center" vertical="center"/>
    </xf>
    <xf numFmtId="0" fontId="24" fillId="7" borderId="1" xfId="0" applyFont="1" applyFill="1" applyBorder="1" applyAlignment="1" applyProtection="1">
      <alignment vertical="center" wrapText="1"/>
      <protection locked="0"/>
    </xf>
    <xf numFmtId="0" fontId="24" fillId="7" borderId="1" xfId="0" applyFont="1" applyFill="1" applyBorder="1" applyAlignment="1" applyProtection="1">
      <alignment horizontal="center" vertical="center" wrapText="1"/>
      <protection locked="0"/>
    </xf>
    <xf numFmtId="4" fontId="24" fillId="3" borderId="1" xfId="0" applyNumberFormat="1" applyFont="1" applyFill="1" applyBorder="1" applyAlignment="1" applyProtection="1">
      <alignment horizontal="center" vertical="center"/>
      <protection locked="0"/>
    </xf>
    <xf numFmtId="0" fontId="24" fillId="3" borderId="0" xfId="0" applyFont="1" applyFill="1" applyProtection="1">
      <protection locked="0"/>
    </xf>
    <xf numFmtId="0" fontId="24" fillId="3" borderId="7" xfId="0" applyFont="1" applyFill="1" applyBorder="1" applyAlignment="1">
      <alignment vertical="center" wrapText="1"/>
    </xf>
    <xf numFmtId="0" fontId="24" fillId="3" borderId="7" xfId="0" applyFont="1" applyFill="1" applyBorder="1" applyAlignment="1">
      <alignment horizontal="center" vertical="center" wrapText="1"/>
    </xf>
    <xf numFmtId="0" fontId="24" fillId="3" borderId="7" xfId="0" applyFont="1" applyFill="1" applyBorder="1" applyAlignment="1">
      <alignment horizontal="center" vertical="center"/>
    </xf>
    <xf numFmtId="0" fontId="18" fillId="4" borderId="1" xfId="0" applyFont="1" applyFill="1" applyBorder="1" applyAlignment="1">
      <alignment vertical="center"/>
    </xf>
    <xf numFmtId="0" fontId="43" fillId="4" borderId="1" xfId="0" applyFont="1" applyFill="1" applyBorder="1" applyAlignment="1">
      <alignment horizontal="center" vertical="center" wrapText="1"/>
    </xf>
    <xf numFmtId="39" fontId="18" fillId="4" borderId="1" xfId="11" applyNumberFormat="1" applyFont="1" applyFill="1" applyBorder="1" applyAlignment="1" applyProtection="1">
      <alignment horizontal="center" vertical="center"/>
    </xf>
    <xf numFmtId="4" fontId="24" fillId="3" borderId="1" xfId="0" applyNumberFormat="1" applyFont="1" applyFill="1" applyBorder="1" applyAlignment="1" applyProtection="1">
      <alignment horizontal="center"/>
      <protection locked="0"/>
    </xf>
    <xf numFmtId="4" fontId="24" fillId="7" borderId="1" xfId="0" applyNumberFormat="1" applyFont="1" applyFill="1" applyBorder="1" applyAlignment="1" applyProtection="1">
      <alignment horizontal="center"/>
      <protection locked="0"/>
    </xf>
    <xf numFmtId="3" fontId="2" fillId="7" borderId="1" xfId="0" applyNumberFormat="1" applyFont="1" applyFill="1" applyBorder="1" applyAlignment="1" applyProtection="1">
      <alignment horizontal="center"/>
      <protection locked="0"/>
    </xf>
    <xf numFmtId="3" fontId="2" fillId="0" borderId="1" xfId="0" applyNumberFormat="1" applyFont="1" applyBorder="1" applyAlignment="1" applyProtection="1">
      <alignment horizontal="center"/>
      <protection locked="0"/>
    </xf>
    <xf numFmtId="0" fontId="18" fillId="12" borderId="10" xfId="0" applyFont="1" applyFill="1" applyBorder="1" applyAlignment="1">
      <alignment horizontal="center" vertical="center" wrapText="1"/>
    </xf>
    <xf numFmtId="0" fontId="18" fillId="12" borderId="6" xfId="0" applyFont="1" applyFill="1" applyBorder="1" applyAlignment="1">
      <alignment horizontal="center" vertical="center" wrapText="1"/>
    </xf>
    <xf numFmtId="0" fontId="23" fillId="12" borderId="6" xfId="0" applyFont="1" applyFill="1" applyBorder="1" applyAlignment="1">
      <alignment vertical="center"/>
    </xf>
    <xf numFmtId="0" fontId="24" fillId="12" borderId="6" xfId="0" applyFont="1" applyFill="1" applyBorder="1" applyAlignment="1">
      <alignment horizontal="center" vertical="center"/>
    </xf>
    <xf numFmtId="0" fontId="24" fillId="7" borderId="5" xfId="0" applyFont="1" applyFill="1" applyBorder="1" applyAlignment="1" applyProtection="1">
      <alignment horizontal="center" vertical="center" wrapText="1"/>
      <protection locked="0"/>
    </xf>
    <xf numFmtId="0" fontId="43" fillId="4" borderId="5" xfId="0" applyFont="1" applyFill="1" applyBorder="1" applyAlignment="1">
      <alignment horizontal="center" vertical="center" wrapText="1"/>
    </xf>
    <xf numFmtId="39" fontId="18" fillId="12" borderId="6" xfId="11" applyNumberFormat="1" applyFont="1" applyFill="1" applyBorder="1" applyAlignment="1" applyProtection="1">
      <alignment horizontal="center" vertical="center"/>
    </xf>
    <xf numFmtId="4" fontId="24" fillId="12" borderId="6" xfId="0" applyNumberFormat="1" applyFont="1" applyFill="1" applyBorder="1" applyAlignment="1" applyProtection="1">
      <alignment horizontal="center"/>
      <protection locked="0"/>
    </xf>
    <xf numFmtId="3" fontId="2" fillId="12" borderId="6" xfId="0" applyNumberFormat="1" applyFont="1" applyFill="1" applyBorder="1" applyAlignment="1" applyProtection="1">
      <alignment horizontal="center"/>
      <protection locked="0"/>
    </xf>
    <xf numFmtId="0" fontId="24" fillId="3" borderId="0" xfId="0" applyFont="1" applyFill="1" applyAlignment="1">
      <alignment horizontal="center"/>
    </xf>
    <xf numFmtId="0" fontId="2" fillId="3" borderId="0" xfId="0" applyFont="1" applyFill="1"/>
    <xf numFmtId="0" fontId="48" fillId="3" borderId="0" xfId="0" applyFont="1" applyFill="1" applyAlignment="1">
      <alignment vertical="center"/>
    </xf>
    <xf numFmtId="0" fontId="26" fillId="3" borderId="0" xfId="0" applyFont="1" applyFill="1"/>
    <xf numFmtId="49" fontId="24" fillId="0" borderId="7" xfId="0" applyNumberFormat="1" applyFont="1" applyBorder="1" applyAlignment="1">
      <alignment vertical="center" wrapText="1" readingOrder="1"/>
    </xf>
    <xf numFmtId="4" fontId="24" fillId="0" borderId="7" xfId="0" applyNumberFormat="1" applyFont="1" applyBorder="1" applyAlignment="1">
      <alignment horizontal="center" vertical="center" wrapText="1" readingOrder="1"/>
    </xf>
    <xf numFmtId="4" fontId="24" fillId="0" borderId="7" xfId="0" applyNumberFormat="1" applyFont="1" applyBorder="1" applyAlignment="1">
      <alignment horizontal="right" vertical="center"/>
    </xf>
    <xf numFmtId="49" fontId="24" fillId="7" borderId="1" xfId="0" applyNumberFormat="1" applyFont="1" applyFill="1" applyBorder="1" applyAlignment="1" applyProtection="1">
      <alignment vertical="center" wrapText="1" readingOrder="1"/>
      <protection locked="0"/>
    </xf>
    <xf numFmtId="4" fontId="24" fillId="7" borderId="1" xfId="11" applyNumberFormat="1" applyFont="1" applyFill="1" applyBorder="1" applyAlignment="1" applyProtection="1">
      <alignment horizontal="center" vertical="center" wrapText="1" readingOrder="1"/>
      <protection locked="0"/>
    </xf>
    <xf numFmtId="4" fontId="24" fillId="3" borderId="1" xfId="11" applyNumberFormat="1" applyFont="1" applyFill="1" applyBorder="1" applyAlignment="1" applyProtection="1">
      <alignment horizontal="center" vertical="center"/>
      <protection locked="0"/>
    </xf>
    <xf numFmtId="4" fontId="24" fillId="7" borderId="1" xfId="11" applyNumberFormat="1" applyFont="1" applyFill="1" applyBorder="1" applyAlignment="1" applyProtection="1">
      <alignment horizontal="center" vertical="center"/>
      <protection locked="0"/>
    </xf>
    <xf numFmtId="0" fontId="48" fillId="0" borderId="0" xfId="0" applyFont="1" applyAlignment="1">
      <alignment vertical="center"/>
    </xf>
    <xf numFmtId="0" fontId="24" fillId="7" borderId="1" xfId="0" applyFont="1" applyFill="1" applyBorder="1" applyAlignment="1" applyProtection="1">
      <alignment horizontal="left" vertical="center" wrapText="1" readingOrder="1"/>
      <protection locked="0"/>
    </xf>
    <xf numFmtId="4" fontId="24" fillId="7" borderId="1" xfId="0" applyNumberFormat="1" applyFont="1" applyFill="1" applyBorder="1" applyAlignment="1" applyProtection="1">
      <alignment horizontal="center" vertical="center" wrapText="1" readingOrder="1"/>
      <protection locked="0"/>
    </xf>
    <xf numFmtId="4" fontId="23" fillId="0" borderId="1" xfId="0" applyNumberFormat="1" applyFont="1" applyBorder="1" applyAlignment="1">
      <alignment horizontal="center" vertical="center"/>
    </xf>
    <xf numFmtId="0" fontId="24" fillId="6" borderId="0" xfId="0" applyFont="1" applyFill="1" applyAlignment="1">
      <alignment horizontal="center"/>
    </xf>
    <xf numFmtId="4" fontId="24" fillId="12" borderId="6" xfId="0" applyNumberFormat="1" applyFont="1" applyFill="1" applyBorder="1" applyAlignment="1">
      <alignment horizontal="right" vertical="center"/>
    </xf>
    <xf numFmtId="4" fontId="24" fillId="12" borderId="6" xfId="11" applyNumberFormat="1" applyFont="1" applyFill="1" applyBorder="1" applyAlignment="1" applyProtection="1">
      <alignment horizontal="center" vertical="center" wrapText="1" readingOrder="1"/>
      <protection locked="0"/>
    </xf>
    <xf numFmtId="4" fontId="24" fillId="12" borderId="35" xfId="11" applyNumberFormat="1" applyFont="1" applyFill="1" applyBorder="1" applyAlignment="1" applyProtection="1">
      <alignment horizontal="center" vertical="center"/>
      <protection locked="0"/>
    </xf>
    <xf numFmtId="49" fontId="24" fillId="7" borderId="1" xfId="0" applyNumberFormat="1" applyFont="1" applyFill="1" applyBorder="1" applyAlignment="1" applyProtection="1">
      <alignment horizontal="left" vertical="center" wrapText="1" readingOrder="1"/>
      <protection locked="0"/>
    </xf>
    <xf numFmtId="4" fontId="24" fillId="7" borderId="5" xfId="0" applyNumberFormat="1" applyFont="1" applyFill="1" applyBorder="1" applyAlignment="1" applyProtection="1">
      <alignment horizontal="center" vertical="center" wrapText="1" readingOrder="1"/>
      <protection locked="0"/>
    </xf>
    <xf numFmtId="4" fontId="23" fillId="12" borderId="35" xfId="0" applyNumberFormat="1" applyFont="1" applyFill="1" applyBorder="1" applyAlignment="1">
      <alignment horizontal="center" vertical="center"/>
    </xf>
    <xf numFmtId="0" fontId="24" fillId="0" borderId="0" xfId="0" applyFont="1" applyAlignment="1">
      <alignment horizontal="center"/>
    </xf>
    <xf numFmtId="0" fontId="18" fillId="4" borderId="1" xfId="0" applyFont="1" applyFill="1" applyBorder="1" applyAlignment="1">
      <alignment horizontal="center" vertical="center"/>
    </xf>
    <xf numFmtId="0" fontId="24" fillId="3" borderId="7" xfId="0" applyFont="1" applyFill="1" applyBorder="1" applyAlignment="1">
      <alignment vertical="center"/>
    </xf>
    <xf numFmtId="4" fontId="24" fillId="3" borderId="7" xfId="0" applyNumberFormat="1" applyFont="1" applyFill="1" applyBorder="1" applyAlignment="1">
      <alignment horizontal="center" vertical="center"/>
    </xf>
    <xf numFmtId="0" fontId="23" fillId="5" borderId="1" xfId="0" applyFont="1" applyFill="1" applyBorder="1" applyAlignment="1">
      <alignment vertical="center"/>
    </xf>
    <xf numFmtId="4" fontId="23" fillId="5" borderId="1" xfId="0" applyNumberFormat="1" applyFont="1" applyFill="1" applyBorder="1" applyAlignment="1">
      <alignment horizontal="center" vertical="center"/>
    </xf>
    <xf numFmtId="3" fontId="24" fillId="3" borderId="0" xfId="0" applyNumberFormat="1" applyFont="1" applyFill="1"/>
    <xf numFmtId="4" fontId="17" fillId="7" borderId="1" xfId="12" applyNumberFormat="1" applyFont="1" applyFill="1" applyBorder="1" applyAlignment="1" applyProtection="1">
      <alignment horizontal="center" vertical="center" wrapText="1"/>
      <protection locked="0"/>
    </xf>
    <xf numFmtId="4" fontId="18" fillId="4" borderId="1" xfId="0" applyNumberFormat="1" applyFont="1" applyFill="1" applyBorder="1" applyAlignment="1">
      <alignment horizontal="center" vertical="center"/>
    </xf>
    <xf numFmtId="4" fontId="24" fillId="3" borderId="0" xfId="0" applyNumberFormat="1" applyFont="1" applyFill="1"/>
    <xf numFmtId="4" fontId="24" fillId="6" borderId="0" xfId="0" applyNumberFormat="1" applyFont="1" applyFill="1"/>
    <xf numFmtId="0" fontId="23" fillId="5" borderId="5" xfId="0" applyFont="1" applyFill="1" applyBorder="1" applyAlignment="1">
      <alignment vertical="center"/>
    </xf>
    <xf numFmtId="0" fontId="24" fillId="3" borderId="5" xfId="0" applyFont="1" applyFill="1" applyBorder="1" applyAlignment="1">
      <alignment vertical="center"/>
    </xf>
    <xf numFmtId="0" fontId="24" fillId="7" borderId="5" xfId="0" applyFont="1" applyFill="1" applyBorder="1" applyAlignment="1" applyProtection="1">
      <alignment vertical="center" wrapText="1"/>
      <protection locked="0"/>
    </xf>
    <xf numFmtId="0" fontId="18" fillId="4" borderId="5" xfId="0" applyFont="1" applyFill="1" applyBorder="1" applyAlignment="1">
      <alignment vertical="center"/>
    </xf>
    <xf numFmtId="4" fontId="18" fillId="4" borderId="4" xfId="0" applyNumberFormat="1" applyFont="1" applyFill="1" applyBorder="1" applyAlignment="1">
      <alignment horizontal="center" vertical="center"/>
    </xf>
    <xf numFmtId="0" fontId="23" fillId="3" borderId="0" xfId="0" applyFont="1" applyFill="1" applyAlignment="1">
      <alignment vertical="center"/>
    </xf>
    <xf numFmtId="0" fontId="18" fillId="4" borderId="1" xfId="0" applyFont="1" applyFill="1" applyBorder="1" applyAlignment="1">
      <alignment horizontal="center" vertical="center" wrapText="1"/>
    </xf>
    <xf numFmtId="0" fontId="18" fillId="4" borderId="5" xfId="0" applyFont="1" applyFill="1" applyBorder="1" applyAlignment="1">
      <alignment horizontal="center" vertical="center"/>
    </xf>
    <xf numFmtId="4" fontId="24" fillId="3" borderId="13" xfId="0" applyNumberFormat="1" applyFont="1" applyFill="1" applyBorder="1" applyAlignment="1">
      <alignment horizontal="center" vertical="center"/>
    </xf>
    <xf numFmtId="10" fontId="24" fillId="3" borderId="13" xfId="0" applyNumberFormat="1" applyFont="1" applyFill="1" applyBorder="1" applyAlignment="1">
      <alignment horizontal="center" vertical="center"/>
    </xf>
    <xf numFmtId="4" fontId="24" fillId="3" borderId="13" xfId="0" applyNumberFormat="1" applyFont="1" applyFill="1" applyBorder="1" applyAlignment="1">
      <alignment vertical="center"/>
    </xf>
    <xf numFmtId="4" fontId="24" fillId="3" borderId="13" xfId="0" applyNumberFormat="1" applyFont="1" applyFill="1" applyBorder="1"/>
    <xf numFmtId="4" fontId="17" fillId="14" borderId="40" xfId="12" applyNumberFormat="1" applyFont="1" applyFill="1" applyBorder="1" applyAlignment="1" applyProtection="1">
      <alignment horizontal="center" vertical="center"/>
      <protection locked="0"/>
    </xf>
    <xf numFmtId="10" fontId="24" fillId="7" borderId="1" xfId="9" applyNumberFormat="1" applyFont="1" applyFill="1" applyBorder="1" applyAlignment="1" applyProtection="1">
      <alignment horizontal="center" vertical="center"/>
      <protection locked="0"/>
    </xf>
    <xf numFmtId="4" fontId="24" fillId="7" borderId="5" xfId="0" applyNumberFormat="1" applyFont="1" applyFill="1" applyBorder="1" applyAlignment="1" applyProtection="1">
      <alignment horizontal="center" vertical="center"/>
      <protection locked="0"/>
    </xf>
    <xf numFmtId="10" fontId="24" fillId="7" borderId="3" xfId="9" applyNumberFormat="1" applyFont="1" applyFill="1" applyBorder="1" applyAlignment="1" applyProtection="1">
      <alignment horizontal="center" vertical="center"/>
      <protection locked="0"/>
    </xf>
    <xf numFmtId="4" fontId="24" fillId="7" borderId="3" xfId="0" applyNumberFormat="1" applyFont="1" applyFill="1" applyBorder="1" applyAlignment="1" applyProtection="1">
      <alignment horizontal="center" vertical="center"/>
      <protection locked="0"/>
    </xf>
    <xf numFmtId="10" fontId="24" fillId="7" borderId="3" xfId="0" applyNumberFormat="1" applyFont="1" applyFill="1" applyBorder="1" applyAlignment="1" applyProtection="1">
      <alignment horizontal="center" vertical="center"/>
      <protection locked="0"/>
    </xf>
    <xf numFmtId="10" fontId="24" fillId="3" borderId="7" xfId="0" applyNumberFormat="1" applyFont="1" applyFill="1" applyBorder="1" applyAlignment="1">
      <alignment horizontal="center" vertical="center"/>
    </xf>
    <xf numFmtId="4" fontId="24" fillId="3" borderId="7" xfId="0" applyNumberFormat="1" applyFont="1" applyFill="1" applyBorder="1" applyAlignment="1">
      <alignment vertical="center"/>
    </xf>
    <xf numFmtId="4" fontId="24" fillId="3" borderId="7" xfId="0" applyNumberFormat="1" applyFont="1" applyFill="1" applyBorder="1"/>
    <xf numFmtId="2" fontId="43" fillId="4" borderId="1" xfId="0" applyNumberFormat="1" applyFont="1" applyFill="1" applyBorder="1" applyAlignment="1">
      <alignment horizontal="center" vertical="center"/>
    </xf>
    <xf numFmtId="4" fontId="18" fillId="4" borderId="5" xfId="0" applyNumberFormat="1" applyFont="1" applyFill="1" applyBorder="1" applyAlignment="1">
      <alignment horizontal="center" vertical="center"/>
    </xf>
    <xf numFmtId="4" fontId="24" fillId="0" borderId="0" xfId="0" applyNumberFormat="1" applyFont="1"/>
    <xf numFmtId="0" fontId="18" fillId="0" borderId="0" xfId="0" applyFont="1" applyAlignment="1">
      <alignment horizontal="left" vertical="center"/>
    </xf>
    <xf numFmtId="4" fontId="18" fillId="0" borderId="0" xfId="0" applyNumberFormat="1" applyFont="1" applyAlignment="1">
      <alignment horizontal="center" vertical="center"/>
    </xf>
    <xf numFmtId="0" fontId="43" fillId="0" borderId="0" xfId="0" applyFont="1" applyAlignment="1">
      <alignment horizontal="center" vertical="center"/>
    </xf>
    <xf numFmtId="0" fontId="18" fillId="4" borderId="6" xfId="0" applyFont="1" applyFill="1" applyBorder="1" applyAlignment="1">
      <alignment vertical="center"/>
    </xf>
    <xf numFmtId="0" fontId="24" fillId="0" borderId="0" xfId="0" applyFont="1" applyAlignment="1">
      <alignment horizontal="center" vertical="center"/>
    </xf>
    <xf numFmtId="10" fontId="24" fillId="7" borderId="5" xfId="0" applyNumberFormat="1" applyFont="1" applyFill="1" applyBorder="1" applyAlignment="1" applyProtection="1">
      <alignment horizontal="center" vertical="center"/>
      <protection locked="0"/>
    </xf>
    <xf numFmtId="0" fontId="18" fillId="4" borderId="6" xfId="0" applyFont="1" applyFill="1" applyBorder="1" applyAlignment="1" applyProtection="1">
      <alignment vertical="center"/>
      <protection locked="0"/>
    </xf>
    <xf numFmtId="0" fontId="43" fillId="4" borderId="5" xfId="0" applyFont="1" applyFill="1" applyBorder="1" applyAlignment="1">
      <alignment horizontal="center" vertical="center"/>
    </xf>
    <xf numFmtId="0" fontId="18" fillId="4" borderId="35" xfId="0" applyFont="1" applyFill="1" applyBorder="1" applyAlignment="1">
      <alignment vertical="center"/>
    </xf>
    <xf numFmtId="4" fontId="43" fillId="4" borderId="1" xfId="0" applyNumberFormat="1" applyFont="1" applyFill="1" applyBorder="1" applyAlignment="1">
      <alignment horizontal="center" vertical="center"/>
    </xf>
    <xf numFmtId="2" fontId="24" fillId="3" borderId="0" xfId="0" applyNumberFormat="1" applyFont="1" applyFill="1"/>
    <xf numFmtId="2" fontId="24" fillId="0" borderId="0" xfId="0" applyNumberFormat="1" applyFont="1"/>
    <xf numFmtId="165" fontId="24" fillId="0" borderId="0" xfId="0" applyNumberFormat="1" applyFont="1"/>
    <xf numFmtId="0" fontId="2" fillId="0" borderId="7" xfId="0" applyFont="1" applyBorder="1" applyAlignment="1">
      <alignment horizontal="left" vertical="center" wrapText="1"/>
    </xf>
    <xf numFmtId="4" fontId="2" fillId="0" borderId="7" xfId="0" applyNumberFormat="1" applyFont="1" applyBorder="1" applyAlignment="1">
      <alignment horizontal="center" vertical="center" wrapText="1"/>
    </xf>
    <xf numFmtId="0" fontId="2" fillId="7" borderId="1" xfId="0" applyFont="1" applyFill="1" applyBorder="1" applyAlignment="1" applyProtection="1">
      <alignment horizontal="left" vertical="center" wrapText="1"/>
      <protection locked="0"/>
    </xf>
    <xf numFmtId="4" fontId="2" fillId="7" borderId="1" xfId="0" applyNumberFormat="1" applyFont="1" applyFill="1" applyBorder="1" applyAlignment="1" applyProtection="1">
      <alignment horizontal="center" vertical="center" wrapText="1"/>
      <protection locked="0"/>
    </xf>
    <xf numFmtId="0" fontId="17" fillId="7" borderId="1" xfId="0" applyFont="1" applyFill="1" applyBorder="1" applyAlignment="1" applyProtection="1">
      <alignment vertical="center" wrapText="1"/>
      <protection locked="0"/>
    </xf>
    <xf numFmtId="0" fontId="24" fillId="7" borderId="1" xfId="0" applyFont="1" applyFill="1" applyBorder="1" applyAlignment="1" applyProtection="1">
      <alignment horizontal="left" vertical="center" wrapText="1"/>
      <protection locked="0"/>
    </xf>
    <xf numFmtId="0" fontId="18" fillId="4" borderId="1" xfId="0" applyFont="1" applyFill="1" applyBorder="1" applyAlignment="1">
      <alignment vertical="center" wrapText="1"/>
    </xf>
    <xf numFmtId="0" fontId="18" fillId="3" borderId="33" xfId="0" applyFont="1" applyFill="1" applyBorder="1" applyAlignment="1">
      <alignment vertical="center" wrapText="1"/>
    </xf>
    <xf numFmtId="166" fontId="18" fillId="3" borderId="33" xfId="0" applyNumberFormat="1" applyFont="1" applyFill="1" applyBorder="1" applyAlignment="1">
      <alignment horizontal="center" vertical="center"/>
    </xf>
    <xf numFmtId="166" fontId="18" fillId="3" borderId="0" xfId="0" applyNumberFormat="1" applyFont="1" applyFill="1" applyAlignment="1">
      <alignment horizontal="center" vertical="center"/>
    </xf>
    <xf numFmtId="0" fontId="23" fillId="3" borderId="0" xfId="0" applyFont="1" applyFill="1" applyAlignment="1">
      <alignment vertical="center" wrapText="1"/>
    </xf>
    <xf numFmtId="0" fontId="2" fillId="0" borderId="0" xfId="0" applyFont="1" applyAlignment="1">
      <alignment vertical="center"/>
    </xf>
    <xf numFmtId="0" fontId="24" fillId="3" borderId="0" xfId="0" applyFont="1" applyFill="1" applyAlignment="1">
      <alignment vertical="top"/>
    </xf>
    <xf numFmtId="0" fontId="18" fillId="4" borderId="14" xfId="0" applyFont="1" applyFill="1" applyBorder="1" applyAlignment="1">
      <alignment vertical="center"/>
    </xf>
    <xf numFmtId="14" fontId="24" fillId="7" borderId="12" xfId="0" applyNumberFormat="1" applyFont="1" applyFill="1" applyBorder="1" applyAlignment="1" applyProtection="1">
      <alignment horizontal="center" vertical="center"/>
      <protection locked="0"/>
    </xf>
    <xf numFmtId="0" fontId="18" fillId="4" borderId="26" xfId="0" applyFont="1" applyFill="1" applyBorder="1" applyAlignment="1">
      <alignment vertical="center"/>
    </xf>
    <xf numFmtId="4" fontId="24" fillId="0" borderId="12" xfId="0" applyNumberFormat="1" applyFont="1" applyBorder="1" applyAlignment="1">
      <alignment horizontal="center" vertical="center"/>
    </xf>
    <xf numFmtId="0" fontId="23" fillId="3" borderId="0" xfId="0" applyFont="1" applyFill="1" applyAlignment="1">
      <alignment horizontal="left" vertical="center"/>
    </xf>
    <xf numFmtId="4" fontId="23" fillId="3" borderId="1" xfId="0" applyNumberFormat="1" applyFont="1" applyFill="1" applyBorder="1" applyAlignment="1">
      <alignment horizontal="center" vertical="center"/>
    </xf>
    <xf numFmtId="49" fontId="24" fillId="3" borderId="0" xfId="0" applyNumberFormat="1" applyFont="1" applyFill="1" applyAlignment="1">
      <alignment vertical="center"/>
    </xf>
    <xf numFmtId="49" fontId="24" fillId="3" borderId="7" xfId="0" applyNumberFormat="1" applyFont="1" applyFill="1" applyBorder="1" applyAlignment="1">
      <alignment vertical="center"/>
    </xf>
    <xf numFmtId="0" fontId="43" fillId="4" borderId="0" xfId="0" applyFont="1" applyFill="1"/>
    <xf numFmtId="0" fontId="18" fillId="4" borderId="16" xfId="0" applyFont="1" applyFill="1" applyBorder="1" applyAlignment="1">
      <alignment vertical="center"/>
    </xf>
    <xf numFmtId="4" fontId="24" fillId="7" borderId="11" xfId="0" applyNumberFormat="1" applyFont="1" applyFill="1" applyBorder="1" applyAlignment="1" applyProtection="1">
      <alignment horizontal="center" vertical="center"/>
      <protection locked="0"/>
    </xf>
    <xf numFmtId="0" fontId="24" fillId="0" borderId="0" xfId="0" applyFont="1" applyAlignment="1">
      <alignment vertical="center" wrapText="1"/>
    </xf>
    <xf numFmtId="0" fontId="18" fillId="4" borderId="18" xfId="0" applyFont="1" applyFill="1" applyBorder="1" applyAlignment="1">
      <alignment vertical="center"/>
    </xf>
    <xf numFmtId="0" fontId="18" fillId="4" borderId="29" xfId="0" applyFont="1" applyFill="1" applyBorder="1" applyAlignment="1">
      <alignment vertical="center"/>
    </xf>
    <xf numFmtId="0" fontId="18" fillId="4" borderId="31" xfId="0" applyFont="1" applyFill="1" applyBorder="1" applyAlignment="1">
      <alignment vertical="center"/>
    </xf>
    <xf numFmtId="4" fontId="18" fillId="4" borderId="11" xfId="0" applyNumberFormat="1" applyFont="1" applyFill="1" applyBorder="1" applyAlignment="1">
      <alignment horizontal="center" vertical="center"/>
    </xf>
    <xf numFmtId="0" fontId="18" fillId="4" borderId="15" xfId="0" applyFont="1" applyFill="1" applyBorder="1" applyAlignment="1">
      <alignment vertical="center"/>
    </xf>
    <xf numFmtId="0" fontId="18" fillId="4" borderId="27" xfId="0" applyFont="1" applyFill="1" applyBorder="1" applyAlignment="1">
      <alignment vertical="center"/>
    </xf>
    <xf numFmtId="0" fontId="18" fillId="4" borderId="0" xfId="0" applyFont="1" applyFill="1" applyAlignment="1">
      <alignment vertical="center"/>
    </xf>
    <xf numFmtId="0" fontId="18" fillId="4" borderId="63" xfId="0" applyFont="1" applyFill="1" applyBorder="1" applyAlignment="1">
      <alignment vertical="center"/>
    </xf>
    <xf numFmtId="0" fontId="49" fillId="3" borderId="0" xfId="6" quotePrefix="1" applyFont="1" applyFill="1" applyAlignment="1">
      <alignment vertical="center" wrapText="1"/>
    </xf>
    <xf numFmtId="49" fontId="24" fillId="0" borderId="0" xfId="0" applyNumberFormat="1" applyFont="1"/>
    <xf numFmtId="0" fontId="24" fillId="0" borderId="0" xfId="0" applyFont="1" applyAlignment="1">
      <alignment wrapText="1"/>
    </xf>
    <xf numFmtId="9" fontId="24" fillId="0" borderId="0" xfId="0" applyNumberFormat="1" applyFont="1"/>
    <xf numFmtId="10" fontId="24" fillId="0" borderId="0" xfId="0" applyNumberFormat="1" applyFont="1"/>
    <xf numFmtId="14" fontId="24" fillId="0" borderId="0" xfId="0" applyNumberFormat="1" applyFont="1"/>
    <xf numFmtId="0" fontId="24" fillId="0" borderId="0" xfId="0" applyFont="1" applyAlignment="1">
      <alignment horizontal="left" wrapText="1"/>
    </xf>
    <xf numFmtId="4" fontId="24" fillId="0" borderId="1" xfId="0" applyNumberFormat="1" applyFont="1" applyBorder="1" applyAlignment="1">
      <alignment horizontal="center" vertical="center"/>
    </xf>
    <xf numFmtId="0" fontId="24" fillId="5" borderId="1" xfId="0" applyFont="1" applyFill="1" applyBorder="1" applyAlignment="1">
      <alignment vertical="center"/>
    </xf>
    <xf numFmtId="0" fontId="23" fillId="3" borderId="1" xfId="0" applyFont="1" applyFill="1" applyBorder="1" applyAlignment="1">
      <alignment vertical="center"/>
    </xf>
    <xf numFmtId="0" fontId="40" fillId="3" borderId="0" xfId="0" applyFont="1" applyFill="1"/>
    <xf numFmtId="9" fontId="41" fillId="0" borderId="1" xfId="0" applyNumberFormat="1" applyFont="1" applyBorder="1"/>
    <xf numFmtId="10" fontId="40" fillId="3" borderId="0" xfId="0" applyNumberFormat="1" applyFont="1" applyFill="1"/>
    <xf numFmtId="10" fontId="24" fillId="3" borderId="0" xfId="0" applyNumberFormat="1" applyFont="1" applyFill="1"/>
    <xf numFmtId="1" fontId="41" fillId="3" borderId="0" xfId="0" applyNumberFormat="1" applyFont="1" applyFill="1" applyAlignment="1">
      <alignment horizontal="center" vertical="center"/>
    </xf>
    <xf numFmtId="0" fontId="23" fillId="6" borderId="0" xfId="0" applyFont="1" applyFill="1" applyAlignment="1">
      <alignment vertical="center"/>
    </xf>
    <xf numFmtId="1" fontId="41" fillId="6" borderId="0" xfId="0" applyNumberFormat="1" applyFont="1" applyFill="1" applyAlignment="1">
      <alignment horizontal="center" vertical="center"/>
    </xf>
    <xf numFmtId="0" fontId="40" fillId="6" borderId="0" xfId="0" applyFont="1" applyFill="1"/>
    <xf numFmtId="10" fontId="40" fillId="6" borderId="0" xfId="0" applyNumberFormat="1" applyFont="1" applyFill="1"/>
    <xf numFmtId="10" fontId="24" fillId="6" borderId="0" xfId="0" applyNumberFormat="1" applyFont="1" applyFill="1"/>
    <xf numFmtId="0" fontId="18" fillId="4" borderId="10" xfId="0" applyFont="1" applyFill="1" applyBorder="1"/>
    <xf numFmtId="0" fontId="18" fillId="12" borderId="6" xfId="0" applyFont="1" applyFill="1" applyBorder="1" applyAlignment="1">
      <alignment horizontal="center"/>
    </xf>
    <xf numFmtId="0" fontId="40" fillId="3" borderId="32" xfId="0" applyFont="1" applyFill="1" applyBorder="1" applyAlignment="1">
      <alignment vertical="center" wrapText="1"/>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3" borderId="0" xfId="0" applyFont="1" applyFill="1" applyAlignment="1">
      <alignment horizontal="center" vertical="center"/>
    </xf>
    <xf numFmtId="0" fontId="24" fillId="3" borderId="1" xfId="0" quotePrefix="1" applyFont="1" applyFill="1" applyBorder="1" applyAlignment="1">
      <alignment horizontal="center" vertical="center"/>
    </xf>
    <xf numFmtId="0" fontId="24" fillId="3" borderId="1" xfId="0" applyFont="1" applyFill="1" applyBorder="1" applyAlignment="1">
      <alignment horizontal="center" vertical="center"/>
    </xf>
    <xf numFmtId="4" fontId="24" fillId="3" borderId="0" xfId="0" applyNumberFormat="1" applyFont="1" applyFill="1" applyAlignment="1">
      <alignment horizontal="center" vertical="center"/>
    </xf>
    <xf numFmtId="0" fontId="46" fillId="3" borderId="0" xfId="0" applyFont="1" applyFill="1"/>
    <xf numFmtId="0" fontId="46" fillId="0" borderId="0" xfId="0" applyFont="1"/>
    <xf numFmtId="0" fontId="23" fillId="3" borderId="0" xfId="0" applyFont="1" applyFill="1" applyAlignment="1">
      <alignment vertical="top"/>
    </xf>
    <xf numFmtId="0" fontId="23" fillId="0" borderId="0" xfId="0" applyFont="1" applyAlignment="1">
      <alignment vertical="top"/>
    </xf>
    <xf numFmtId="0" fontId="18" fillId="0" borderId="0" xfId="0" applyFont="1" applyAlignment="1">
      <alignment vertical="center"/>
    </xf>
    <xf numFmtId="0" fontId="24" fillId="13" borderId="1" xfId="0" applyFont="1" applyFill="1" applyBorder="1" applyAlignment="1">
      <alignment vertical="center"/>
    </xf>
    <xf numFmtId="0" fontId="24" fillId="7" borderId="12" xfId="0" applyFont="1" applyFill="1" applyBorder="1" applyAlignment="1" applyProtection="1">
      <alignment horizontal="center" vertical="center"/>
      <protection locked="0"/>
    </xf>
    <xf numFmtId="0" fontId="41" fillId="0" borderId="14" xfId="0" applyFont="1" applyBorder="1" applyAlignment="1">
      <alignment vertical="center"/>
    </xf>
    <xf numFmtId="0" fontId="41" fillId="0" borderId="15" xfId="0" applyFont="1" applyBorder="1" applyAlignment="1">
      <alignment vertical="center"/>
    </xf>
    <xf numFmtId="0" fontId="41" fillId="0" borderId="16" xfId="0" applyFont="1" applyBorder="1" applyAlignment="1">
      <alignment vertical="center"/>
    </xf>
    <xf numFmtId="4" fontId="23" fillId="3" borderId="7" xfId="0" applyNumberFormat="1" applyFont="1" applyFill="1" applyBorder="1" applyAlignment="1">
      <alignment horizontal="center" vertical="center"/>
    </xf>
    <xf numFmtId="4" fontId="23" fillId="5" borderId="5" xfId="0" applyNumberFormat="1" applyFont="1" applyFill="1" applyBorder="1" applyAlignment="1">
      <alignment horizontal="center" vertical="center"/>
    </xf>
    <xf numFmtId="4" fontId="23" fillId="12" borderId="3" xfId="0" applyNumberFormat="1" applyFont="1" applyFill="1" applyBorder="1" applyAlignment="1">
      <alignment horizontal="center" vertical="center"/>
    </xf>
    <xf numFmtId="4" fontId="23" fillId="12" borderId="54" xfId="0" applyNumberFormat="1" applyFont="1" applyFill="1" applyBorder="1" applyAlignment="1">
      <alignment horizontal="center" vertical="center"/>
    </xf>
    <xf numFmtId="4" fontId="24" fillId="12" borderId="54" xfId="0" applyNumberFormat="1" applyFont="1" applyFill="1" applyBorder="1" applyAlignment="1">
      <alignment horizontal="center" vertical="center"/>
    </xf>
    <xf numFmtId="3" fontId="23" fillId="0" borderId="0" xfId="0" applyNumberFormat="1" applyFont="1"/>
    <xf numFmtId="0" fontId="26" fillId="3" borderId="0" xfId="0" applyFont="1" applyFill="1" applyAlignment="1">
      <alignment vertical="center"/>
    </xf>
    <xf numFmtId="0" fontId="23" fillId="3" borderId="12" xfId="0" applyFont="1" applyFill="1" applyBorder="1" applyAlignment="1">
      <alignment horizontal="center" vertical="center" wrapText="1"/>
    </xf>
    <xf numFmtId="3" fontId="23" fillId="3" borderId="12" xfId="0" applyNumberFormat="1" applyFont="1" applyFill="1" applyBorder="1" applyAlignment="1">
      <alignment horizontal="center" vertical="center"/>
    </xf>
    <xf numFmtId="0" fontId="18" fillId="4" borderId="26" xfId="0" applyFont="1" applyFill="1" applyBorder="1" applyAlignment="1">
      <alignment vertical="center" wrapText="1"/>
    </xf>
    <xf numFmtId="10" fontId="26" fillId="3" borderId="74" xfId="9" applyNumberFormat="1" applyFont="1" applyFill="1" applyBorder="1"/>
    <xf numFmtId="0" fontId="1" fillId="0" borderId="0" xfId="17" applyFont="1"/>
    <xf numFmtId="0" fontId="50" fillId="12" borderId="22" xfId="17" applyFont="1" applyFill="1" applyBorder="1" applyAlignment="1">
      <alignment horizontal="center" vertical="center" wrapText="1"/>
    </xf>
    <xf numFmtId="0" fontId="17" fillId="0" borderId="18" xfId="17" applyFont="1" applyBorder="1" applyAlignment="1">
      <alignment horizontal="center" vertical="center"/>
    </xf>
    <xf numFmtId="16" fontId="17" fillId="0" borderId="18" xfId="17" quotePrefix="1" applyNumberFormat="1" applyFont="1" applyBorder="1" applyAlignment="1">
      <alignment horizontal="center" vertical="center"/>
    </xf>
    <xf numFmtId="0" fontId="17" fillId="0" borderId="18" xfId="17" applyFont="1" applyBorder="1" applyAlignment="1">
      <alignment horizontal="center" vertical="center" wrapText="1"/>
    </xf>
    <xf numFmtId="0" fontId="17" fillId="0" borderId="18" xfId="17" quotePrefix="1" applyFont="1" applyBorder="1" applyAlignment="1">
      <alignment horizontal="center" vertical="center" wrapText="1"/>
    </xf>
    <xf numFmtId="0" fontId="17" fillId="0" borderId="18" xfId="17" applyFont="1" applyBorder="1" applyAlignment="1">
      <alignment vertical="center"/>
    </xf>
    <xf numFmtId="0" fontId="17" fillId="0" borderId="27" xfId="17" applyFont="1" applyBorder="1" applyAlignment="1">
      <alignment vertical="center" wrapText="1"/>
    </xf>
    <xf numFmtId="0" fontId="17" fillId="0" borderId="42" xfId="17" applyFont="1" applyBorder="1" applyAlignment="1">
      <alignment horizontal="center" vertical="center" wrapText="1"/>
    </xf>
    <xf numFmtId="0" fontId="17" fillId="0" borderId="43" xfId="17" applyFont="1" applyBorder="1" applyAlignment="1">
      <alignment horizontal="center" vertical="center" wrapText="1"/>
    </xf>
    <xf numFmtId="0" fontId="17" fillId="8" borderId="44" xfId="17" applyFont="1" applyFill="1" applyBorder="1" applyAlignment="1">
      <alignment horizontal="center" vertical="center" wrapText="1"/>
    </xf>
    <xf numFmtId="0" fontId="17" fillId="8" borderId="45" xfId="17" applyFont="1" applyFill="1" applyBorder="1" applyAlignment="1">
      <alignment horizontal="center" vertical="center" wrapText="1"/>
    </xf>
    <xf numFmtId="0" fontId="17" fillId="9" borderId="44" xfId="17" applyFont="1" applyFill="1" applyBorder="1" applyAlignment="1">
      <alignment horizontal="center" vertical="center" wrapText="1"/>
    </xf>
    <xf numFmtId="16" fontId="17" fillId="9" borderId="45" xfId="17" applyNumberFormat="1" applyFont="1" applyFill="1" applyBorder="1" applyAlignment="1">
      <alignment horizontal="center" vertical="center" wrapText="1"/>
    </xf>
    <xf numFmtId="0" fontId="17" fillId="10" borderId="44" xfId="17" applyFont="1" applyFill="1" applyBorder="1" applyAlignment="1">
      <alignment horizontal="center" vertical="center" wrapText="1"/>
    </xf>
    <xf numFmtId="16" fontId="17" fillId="10" borderId="45" xfId="17" applyNumberFormat="1" applyFont="1" applyFill="1" applyBorder="1" applyAlignment="1">
      <alignment horizontal="center" vertical="center" wrapText="1"/>
    </xf>
    <xf numFmtId="0" fontId="17" fillId="11" borderId="44" xfId="17" applyFont="1" applyFill="1" applyBorder="1" applyAlignment="1">
      <alignment horizontal="center" vertical="center" wrapText="1"/>
    </xf>
    <xf numFmtId="0" fontId="17" fillId="11" borderId="45" xfId="17" applyFont="1" applyFill="1" applyBorder="1" applyAlignment="1">
      <alignment horizontal="center" vertical="center" wrapText="1"/>
    </xf>
    <xf numFmtId="0" fontId="51" fillId="0" borderId="0" xfId="17" applyFont="1"/>
    <xf numFmtId="0" fontId="51" fillId="0" borderId="0" xfId="17" applyFont="1" applyAlignment="1">
      <alignment horizontal="right"/>
    </xf>
    <xf numFmtId="0" fontId="1" fillId="0" borderId="14" xfId="17" applyFont="1" applyBorder="1"/>
    <xf numFmtId="0" fontId="1" fillId="0" borderId="15" xfId="17" applyFont="1" applyBorder="1"/>
    <xf numFmtId="2" fontId="1" fillId="15" borderId="16" xfId="17" applyNumberFormat="1" applyFont="1" applyFill="1" applyBorder="1"/>
    <xf numFmtId="0" fontId="1" fillId="0" borderId="0" xfId="17" applyFont="1" applyFill="1" applyBorder="1"/>
    <xf numFmtId="0" fontId="26" fillId="0" borderId="0" xfId="17" applyFont="1" applyFill="1" applyBorder="1"/>
    <xf numFmtId="0" fontId="1" fillId="0" borderId="0" xfId="0" applyFont="1"/>
    <xf numFmtId="4" fontId="1" fillId="0" borderId="0" xfId="17" applyNumberFormat="1" applyFont="1"/>
    <xf numFmtId="43" fontId="1" fillId="0" borderId="0" xfId="11" applyFont="1" applyFill="1" applyBorder="1"/>
    <xf numFmtId="43" fontId="26" fillId="0" borderId="0" xfId="17" applyNumberFormat="1" applyFont="1" applyFill="1" applyBorder="1"/>
    <xf numFmtId="2" fontId="1" fillId="0" borderId="0" xfId="17" applyNumberFormat="1" applyFont="1" applyFill="1" applyBorder="1"/>
    <xf numFmtId="2" fontId="26" fillId="0" borderId="0" xfId="17" applyNumberFormat="1" applyFont="1" applyFill="1" applyBorder="1"/>
    <xf numFmtId="43" fontId="26" fillId="0" borderId="0" xfId="11" applyFont="1" applyFill="1" applyBorder="1"/>
    <xf numFmtId="0" fontId="1" fillId="0" borderId="0" xfId="0" applyFont="1" applyFill="1" applyBorder="1"/>
    <xf numFmtId="3" fontId="1" fillId="0" borderId="0" xfId="0" applyNumberFormat="1" applyFont="1" applyFill="1" applyBorder="1"/>
    <xf numFmtId="43" fontId="1" fillId="0" borderId="0" xfId="17" applyNumberFormat="1" applyFont="1" applyFill="1" applyBorder="1"/>
    <xf numFmtId="43" fontId="1" fillId="0" borderId="0" xfId="17" applyNumberFormat="1" applyFont="1"/>
    <xf numFmtId="3" fontId="1" fillId="0" borderId="0" xfId="17" applyNumberFormat="1" applyFont="1"/>
    <xf numFmtId="0" fontId="39" fillId="0" borderId="0" xfId="0" applyFont="1" applyAlignment="1">
      <alignment wrapText="1"/>
    </xf>
    <xf numFmtId="0" fontId="18" fillId="12" borderId="1" xfId="0" applyFont="1" applyFill="1" applyBorder="1" applyAlignment="1">
      <alignment horizontal="center"/>
    </xf>
    <xf numFmtId="0" fontId="18" fillId="12" borderId="1" xfId="0" applyFont="1" applyFill="1" applyBorder="1" applyAlignment="1">
      <alignment horizontal="center" vertical="center"/>
    </xf>
    <xf numFmtId="0" fontId="18" fillId="4" borderId="1" xfId="0" applyFont="1" applyFill="1" applyBorder="1" applyAlignment="1">
      <alignment horizontal="center"/>
    </xf>
    <xf numFmtId="0" fontId="18" fillId="4" borderId="1" xfId="0" applyFont="1" applyFill="1" applyBorder="1" applyAlignment="1">
      <alignment horizontal="center" vertical="center"/>
    </xf>
    <xf numFmtId="0" fontId="23" fillId="3" borderId="0" xfId="0" applyFont="1" applyFill="1" applyAlignment="1">
      <alignment vertical="center"/>
    </xf>
    <xf numFmtId="0" fontId="0" fillId="0" borderId="0" xfId="0" applyAlignment="1"/>
    <xf numFmtId="0" fontId="0" fillId="0" borderId="10" xfId="0" applyBorder="1" applyAlignment="1"/>
    <xf numFmtId="0" fontId="0" fillId="0" borderId="33" xfId="0" applyBorder="1" applyAlignment="1"/>
    <xf numFmtId="0" fontId="0" fillId="0" borderId="34" xfId="0" applyBorder="1" applyAlignment="1"/>
    <xf numFmtId="0" fontId="0" fillId="0" borderId="6" xfId="0" applyBorder="1" applyAlignment="1"/>
    <xf numFmtId="0" fontId="0" fillId="0" borderId="21" xfId="0" applyBorder="1" applyAlignment="1"/>
    <xf numFmtId="0" fontId="0" fillId="0" borderId="35" xfId="0" applyBorder="1" applyAlignment="1"/>
    <xf numFmtId="0" fontId="0" fillId="0" borderId="13" xfId="0" applyBorder="1" applyAlignment="1"/>
    <xf numFmtId="0" fontId="0" fillId="0" borderId="8" xfId="0" applyBorder="1" applyAlignment="1"/>
    <xf numFmtId="0" fontId="0" fillId="0" borderId="0" xfId="0" applyAlignment="1">
      <alignment horizontal="center"/>
    </xf>
    <xf numFmtId="0" fontId="19" fillId="0" borderId="0" xfId="0" applyFont="1" applyAlignment="1">
      <alignment horizontal="center" vertical="center" wrapText="1"/>
    </xf>
    <xf numFmtId="0" fontId="20" fillId="0" borderId="0" xfId="0" applyFont="1" applyAlignment="1">
      <alignment horizontal="center" vertical="center" wrapText="1"/>
    </xf>
    <xf numFmtId="0" fontId="44" fillId="0" borderId="0" xfId="0" applyFont="1" applyAlignment="1">
      <alignment vertical="center"/>
    </xf>
    <xf numFmtId="0" fontId="17" fillId="12" borderId="14" xfId="0" applyFont="1" applyFill="1" applyBorder="1" applyAlignment="1">
      <alignment horizontal="center" vertical="center"/>
    </xf>
    <xf numFmtId="0" fontId="17" fillId="12" borderId="15" xfId="0" applyFont="1" applyFill="1" applyBorder="1" applyAlignment="1">
      <alignment horizontal="center" vertical="center"/>
    </xf>
    <xf numFmtId="0" fontId="17" fillId="12" borderId="16" xfId="0" applyFont="1" applyFill="1" applyBorder="1" applyAlignment="1">
      <alignment horizontal="center" vertical="center"/>
    </xf>
    <xf numFmtId="0" fontId="18" fillId="12" borderId="14" xfId="0" applyFont="1" applyFill="1" applyBorder="1" applyAlignment="1">
      <alignment horizontal="center" vertical="center"/>
    </xf>
    <xf numFmtId="0" fontId="18" fillId="12" borderId="15" xfId="0" applyFont="1" applyFill="1" applyBorder="1" applyAlignment="1">
      <alignment horizontal="center" vertical="center"/>
    </xf>
    <xf numFmtId="0" fontId="18" fillId="12" borderId="16" xfId="0" applyFont="1" applyFill="1" applyBorder="1" applyAlignment="1">
      <alignment horizontal="center" vertical="center"/>
    </xf>
    <xf numFmtId="0" fontId="38" fillId="0" borderId="14"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16" xfId="0" applyFont="1" applyBorder="1" applyAlignment="1">
      <alignment horizontal="center" vertical="center" wrapText="1"/>
    </xf>
    <xf numFmtId="0" fontId="39" fillId="0" borderId="14" xfId="0" applyFont="1" applyBorder="1" applyAlignment="1">
      <alignment vertical="center" wrapText="1"/>
    </xf>
    <xf numFmtId="0" fontId="39" fillId="0" borderId="15" xfId="0" applyFont="1" applyBorder="1" applyAlignment="1">
      <alignment vertical="center" wrapText="1"/>
    </xf>
    <xf numFmtId="0" fontId="39" fillId="0" borderId="16" xfId="0" applyFont="1" applyBorder="1" applyAlignment="1">
      <alignment vertical="center" wrapText="1"/>
    </xf>
    <xf numFmtId="0" fontId="17"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8" fillId="0" borderId="14" xfId="0" applyFont="1" applyBorder="1" applyAlignment="1">
      <alignment vertical="center" wrapText="1"/>
    </xf>
    <xf numFmtId="0" fontId="38" fillId="0" borderId="15" xfId="0" applyFont="1" applyBorder="1" applyAlignment="1">
      <alignment vertical="center" wrapText="1"/>
    </xf>
    <xf numFmtId="0" fontId="38" fillId="0" borderId="16" xfId="0" applyFont="1" applyBorder="1" applyAlignment="1">
      <alignment vertical="center" wrapText="1"/>
    </xf>
    <xf numFmtId="0" fontId="17" fillId="12" borderId="14" xfId="0" applyFont="1" applyFill="1" applyBorder="1" applyAlignment="1">
      <alignment horizontal="center" vertical="center" wrapText="1"/>
    </xf>
    <xf numFmtId="0" fontId="17" fillId="12" borderId="15" xfId="0" applyFont="1" applyFill="1" applyBorder="1" applyAlignment="1">
      <alignment horizontal="center" vertical="center" wrapText="1"/>
    </xf>
    <xf numFmtId="0" fontId="17" fillId="12" borderId="16" xfId="0" applyFont="1" applyFill="1" applyBorder="1" applyAlignment="1">
      <alignment horizontal="center" vertical="center" wrapText="1"/>
    </xf>
    <xf numFmtId="0" fontId="42" fillId="0" borderId="14" xfId="0" applyFont="1" applyBorder="1" applyAlignment="1">
      <alignment horizontal="left" vertical="center" wrapText="1"/>
    </xf>
    <xf numFmtId="0" fontId="42" fillId="0" borderId="15" xfId="0" applyFont="1" applyBorder="1" applyAlignment="1">
      <alignment horizontal="left" vertical="center" wrapText="1"/>
    </xf>
    <xf numFmtId="0" fontId="42" fillId="0" borderId="16" xfId="0" applyFont="1" applyBorder="1" applyAlignment="1">
      <alignment horizontal="left" vertical="center" wrapText="1"/>
    </xf>
    <xf numFmtId="0" fontId="27" fillId="7" borderId="1" xfId="0" applyFont="1" applyFill="1" applyBorder="1" applyAlignment="1" applyProtection="1">
      <alignment horizontal="center" vertical="center"/>
      <protection locked="0"/>
    </xf>
    <xf numFmtId="0" fontId="18" fillId="12" borderId="5" xfId="0" applyFont="1" applyFill="1" applyBorder="1" applyAlignment="1">
      <alignment horizontal="left" vertical="center"/>
    </xf>
    <xf numFmtId="0" fontId="18" fillId="12" borderId="7" xfId="0" applyFont="1" applyFill="1" applyBorder="1" applyAlignment="1">
      <alignment horizontal="left" vertical="center"/>
    </xf>
    <xf numFmtId="0" fontId="18" fillId="12" borderId="4" xfId="0" applyFont="1" applyFill="1" applyBorder="1" applyAlignment="1">
      <alignment horizontal="left" vertical="center"/>
    </xf>
    <xf numFmtId="0" fontId="30" fillId="0" borderId="1" xfId="0" applyFont="1" applyBorder="1" applyAlignment="1">
      <alignment horizontal="center"/>
    </xf>
    <xf numFmtId="0" fontId="32" fillId="0" borderId="14" xfId="0" applyFont="1" applyBorder="1" applyAlignment="1">
      <alignment horizontal="left" vertical="center" wrapText="1"/>
    </xf>
    <xf numFmtId="0" fontId="32" fillId="0" borderId="15" xfId="0" applyFont="1" applyBorder="1" applyAlignment="1">
      <alignment horizontal="left" vertical="center" wrapText="1"/>
    </xf>
    <xf numFmtId="0" fontId="32" fillId="0" borderId="16" xfId="0" applyFont="1" applyBorder="1" applyAlignment="1">
      <alignment horizontal="left" vertical="center" wrapText="1"/>
    </xf>
    <xf numFmtId="0" fontId="18" fillId="12" borderId="6" xfId="0" applyFont="1" applyFill="1" applyBorder="1" applyAlignment="1">
      <alignment horizontal="left" vertical="center"/>
    </xf>
    <xf numFmtId="0" fontId="18" fillId="12" borderId="0" xfId="0" applyFont="1" applyFill="1" applyAlignment="1">
      <alignment horizontal="left"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0" fontId="21" fillId="0" borderId="4" xfId="0" applyFont="1" applyBorder="1" applyAlignment="1">
      <alignment horizontal="center" vertical="center"/>
    </xf>
    <xf numFmtId="0" fontId="21" fillId="7" borderId="5" xfId="0" applyFont="1" applyFill="1" applyBorder="1" applyAlignment="1" applyProtection="1">
      <alignment horizontal="center" vertical="center"/>
      <protection locked="0"/>
    </xf>
    <xf numFmtId="0" fontId="21" fillId="7" borderId="4" xfId="0" applyFont="1" applyFill="1" applyBorder="1" applyAlignment="1" applyProtection="1">
      <alignment horizontal="center" vertical="center"/>
      <protection locked="0"/>
    </xf>
    <xf numFmtId="49" fontId="21" fillId="7" borderId="5" xfId="0" applyNumberFormat="1" applyFont="1" applyFill="1" applyBorder="1" applyAlignment="1" applyProtection="1">
      <alignment horizontal="center" vertical="center"/>
      <protection locked="0"/>
    </xf>
    <xf numFmtId="49" fontId="21" fillId="7" borderId="4" xfId="0" applyNumberFormat="1" applyFont="1" applyFill="1" applyBorder="1" applyAlignment="1" applyProtection="1">
      <alignment horizontal="center" vertical="center"/>
      <protection locked="0"/>
    </xf>
    <xf numFmtId="1" fontId="21" fillId="7" borderId="5" xfId="0" applyNumberFormat="1" applyFont="1" applyFill="1" applyBorder="1" applyAlignment="1" applyProtection="1">
      <alignment horizontal="center" vertical="center"/>
      <protection locked="0"/>
    </xf>
    <xf numFmtId="1" fontId="21" fillId="7" borderId="4" xfId="0" applyNumberFormat="1" applyFont="1" applyFill="1" applyBorder="1" applyAlignment="1" applyProtection="1">
      <alignment horizontal="center" vertical="center"/>
      <protection locked="0"/>
    </xf>
    <xf numFmtId="0" fontId="9" fillId="7" borderId="5" xfId="1" applyFill="1" applyBorder="1" applyAlignment="1" applyProtection="1">
      <alignment horizontal="center" vertical="center"/>
      <protection locked="0"/>
    </xf>
    <xf numFmtId="0" fontId="28" fillId="7" borderId="4" xfId="1" applyFont="1" applyFill="1" applyBorder="1" applyAlignment="1" applyProtection="1">
      <alignment horizontal="center" vertical="center"/>
      <protection locked="0"/>
    </xf>
    <xf numFmtId="0" fontId="21" fillId="0" borderId="6" xfId="0" applyFont="1" applyBorder="1" applyAlignment="1">
      <alignment horizontal="left" vertical="center" wrapText="1"/>
    </xf>
    <xf numFmtId="0" fontId="21" fillId="0" borderId="35" xfId="0" applyFont="1" applyBorder="1" applyAlignment="1">
      <alignment horizontal="left" vertical="center" wrapText="1"/>
    </xf>
    <xf numFmtId="0" fontId="27" fillId="0" borderId="1" xfId="0" applyFont="1" applyBorder="1" applyAlignment="1">
      <alignment horizontal="center" vertical="center"/>
    </xf>
    <xf numFmtId="0" fontId="31" fillId="0" borderId="14" xfId="0" applyFont="1" applyBorder="1" applyAlignment="1">
      <alignment horizontal="left" vertical="center"/>
    </xf>
    <xf numFmtId="0" fontId="31" fillId="0" borderId="15" xfId="0" applyFont="1" applyBorder="1" applyAlignment="1">
      <alignment horizontal="left" vertical="center"/>
    </xf>
    <xf numFmtId="0" fontId="31" fillId="0" borderId="16" xfId="0" applyFont="1" applyBorder="1" applyAlignment="1">
      <alignment horizontal="left" vertical="center"/>
    </xf>
    <xf numFmtId="0" fontId="27" fillId="7" borderId="1" xfId="0" applyFont="1" applyFill="1" applyBorder="1" applyAlignment="1" applyProtection="1">
      <alignment horizontal="center" vertical="center" wrapText="1"/>
      <protection locked="0"/>
    </xf>
    <xf numFmtId="0" fontId="21" fillId="7" borderId="1" xfId="0" applyFont="1" applyFill="1" applyBorder="1" applyAlignment="1" applyProtection="1">
      <alignment horizontal="center"/>
      <protection locked="0"/>
    </xf>
    <xf numFmtId="0" fontId="21" fillId="0" borderId="5" xfId="0" applyFont="1" applyBorder="1" applyAlignment="1">
      <alignment horizontal="center"/>
    </xf>
    <xf numFmtId="0" fontId="21" fillId="0" borderId="7" xfId="0" applyFont="1" applyBorder="1" applyAlignment="1">
      <alignment horizontal="center"/>
    </xf>
    <xf numFmtId="0" fontId="21" fillId="0" borderId="4" xfId="0" applyFont="1" applyBorder="1" applyAlignment="1">
      <alignment horizontal="center"/>
    </xf>
    <xf numFmtId="0" fontId="4" fillId="0" borderId="0" xfId="0" applyFont="1" applyAlignment="1">
      <alignment horizontal="center"/>
    </xf>
    <xf numFmtId="0" fontId="21" fillId="7" borderId="1" xfId="0" applyFont="1" applyFill="1" applyBorder="1" applyAlignment="1" applyProtection="1">
      <alignment horizontal="center" wrapText="1"/>
      <protection locked="0"/>
    </xf>
    <xf numFmtId="0" fontId="18" fillId="12" borderId="1" xfId="0" applyFont="1" applyFill="1" applyBorder="1" applyAlignment="1">
      <alignment vertical="center"/>
    </xf>
    <xf numFmtId="0" fontId="43" fillId="12" borderId="1" xfId="0" applyFont="1" applyFill="1" applyBorder="1" applyAlignment="1">
      <alignment vertical="center"/>
    </xf>
    <xf numFmtId="0" fontId="18" fillId="12" borderId="1" xfId="0" applyFont="1" applyFill="1" applyBorder="1" applyAlignment="1">
      <alignment horizontal="center" vertical="center"/>
    </xf>
    <xf numFmtId="0" fontId="43" fillId="12" borderId="1" xfId="0" applyFont="1" applyFill="1" applyBorder="1" applyAlignment="1">
      <alignment horizontal="center" vertical="center"/>
    </xf>
    <xf numFmtId="0" fontId="40" fillId="0" borderId="36" xfId="0" quotePrefix="1" applyFont="1" applyBorder="1" applyAlignment="1">
      <alignment horizontal="left" vertical="center" wrapText="1"/>
    </xf>
    <xf numFmtId="0" fontId="40" fillId="0" borderId="7" xfId="0" applyFont="1" applyBorder="1" applyAlignment="1">
      <alignment horizontal="left" vertical="center" wrapText="1"/>
    </xf>
    <xf numFmtId="0" fontId="40" fillId="0" borderId="68" xfId="0" applyFont="1" applyBorder="1" applyAlignment="1">
      <alignment horizontal="left" vertical="center" wrapText="1"/>
    </xf>
    <xf numFmtId="0" fontId="40" fillId="0" borderId="75" xfId="0" applyFont="1" applyBorder="1" applyAlignment="1">
      <alignment horizontal="left" vertical="center" wrapText="1"/>
    </xf>
    <xf numFmtId="0" fontId="40" fillId="0" borderId="33" xfId="0" applyFont="1" applyBorder="1" applyAlignment="1">
      <alignment horizontal="left" vertical="center" wrapText="1"/>
    </xf>
    <xf numFmtId="0" fontId="40" fillId="0" borderId="76" xfId="0" applyFont="1" applyBorder="1" applyAlignment="1">
      <alignment horizontal="left" vertical="center" wrapText="1"/>
    </xf>
    <xf numFmtId="0" fontId="40" fillId="0" borderId="37" xfId="0" applyFont="1" applyBorder="1" applyAlignment="1">
      <alignment horizontal="left" vertical="center" wrapText="1"/>
    </xf>
    <xf numFmtId="0" fontId="40" fillId="0" borderId="32" xfId="0" applyFont="1" applyBorder="1" applyAlignment="1">
      <alignment horizontal="left" vertical="center" wrapText="1"/>
    </xf>
    <xf numFmtId="0" fontId="40" fillId="0" borderId="23" xfId="0" applyFont="1" applyBorder="1" applyAlignment="1">
      <alignment horizontal="left" vertical="center" wrapText="1"/>
    </xf>
    <xf numFmtId="0" fontId="40" fillId="0" borderId="36" xfId="0" applyFont="1" applyBorder="1" applyAlignment="1">
      <alignment horizontal="left" vertical="center" wrapText="1"/>
    </xf>
    <xf numFmtId="0" fontId="40" fillId="0" borderId="14" xfId="0" applyFont="1" applyBorder="1" applyAlignment="1">
      <alignment horizontal="left" vertical="center" wrapText="1"/>
    </xf>
    <xf numFmtId="0" fontId="40" fillId="0" borderId="15" xfId="0" applyFont="1" applyBorder="1" applyAlignment="1">
      <alignment horizontal="left" vertical="center" wrapText="1"/>
    </xf>
    <xf numFmtId="0" fontId="40" fillId="0" borderId="16" xfId="0" applyFont="1" applyBorder="1" applyAlignment="1">
      <alignment horizontal="left" vertical="center" wrapText="1"/>
    </xf>
    <xf numFmtId="0" fontId="40" fillId="0" borderId="48" xfId="0" applyFont="1" applyFill="1" applyBorder="1" applyAlignment="1">
      <alignment horizontal="left" vertical="center" wrapText="1"/>
    </xf>
    <xf numFmtId="0" fontId="40" fillId="0" borderId="49" xfId="0" applyFont="1" applyFill="1" applyBorder="1" applyAlignment="1">
      <alignment horizontal="left" vertical="center" wrapText="1"/>
    </xf>
    <xf numFmtId="0" fontId="40" fillId="0" borderId="50" xfId="0" applyFont="1" applyFill="1" applyBorder="1" applyAlignment="1">
      <alignment horizontal="left" vertical="center" wrapText="1"/>
    </xf>
    <xf numFmtId="0" fontId="40" fillId="0" borderId="0" xfId="0" applyFont="1" applyAlignment="1">
      <alignment horizontal="left" vertical="center" wrapText="1"/>
    </xf>
    <xf numFmtId="0" fontId="40" fillId="0" borderId="36" xfId="0" applyFont="1" applyFill="1" applyBorder="1" applyAlignment="1">
      <alignment horizontal="left" vertical="center" wrapText="1"/>
    </xf>
    <xf numFmtId="0" fontId="40" fillId="0" borderId="7" xfId="0" applyFont="1" applyFill="1" applyBorder="1" applyAlignment="1">
      <alignment horizontal="left" vertical="center" wrapText="1"/>
    </xf>
    <xf numFmtId="0" fontId="40" fillId="0" borderId="68" xfId="0" applyFont="1" applyFill="1" applyBorder="1" applyAlignment="1">
      <alignment horizontal="left" vertical="center" wrapText="1"/>
    </xf>
    <xf numFmtId="49" fontId="40" fillId="0" borderId="66" xfId="0" applyNumberFormat="1" applyFont="1" applyBorder="1" applyAlignment="1">
      <alignment horizontal="left" vertical="center" wrapText="1"/>
    </xf>
    <xf numFmtId="49" fontId="40" fillId="0" borderId="67" xfId="0" applyNumberFormat="1" applyFont="1" applyBorder="1" applyAlignment="1">
      <alignment horizontal="left" vertical="center" wrapText="1"/>
    </xf>
    <xf numFmtId="49" fontId="40" fillId="0" borderId="69" xfId="0" applyNumberFormat="1" applyFont="1" applyBorder="1" applyAlignment="1">
      <alignment horizontal="left" vertical="center" wrapText="1"/>
    </xf>
    <xf numFmtId="0" fontId="41" fillId="0" borderId="14" xfId="0" applyFont="1" applyBorder="1" applyAlignment="1">
      <alignment horizontal="left" vertical="center"/>
    </xf>
    <xf numFmtId="0" fontId="41" fillId="0" borderId="15" xfId="0" applyFont="1" applyBorder="1" applyAlignment="1">
      <alignment horizontal="left" vertical="center"/>
    </xf>
    <xf numFmtId="0" fontId="41" fillId="0" borderId="16" xfId="0" applyFont="1" applyBorder="1" applyAlignment="1">
      <alignment horizontal="left" vertical="center"/>
    </xf>
    <xf numFmtId="49" fontId="40" fillId="0" borderId="32" xfId="0" applyNumberFormat="1" applyFont="1" applyBorder="1" applyAlignment="1">
      <alignment horizontal="left" vertical="center" wrapText="1"/>
    </xf>
    <xf numFmtId="0" fontId="40" fillId="0" borderId="77" xfId="0" quotePrefix="1" applyFont="1" applyBorder="1" applyAlignment="1">
      <alignment horizontal="left" vertical="center" wrapText="1"/>
    </xf>
    <xf numFmtId="0" fontId="40" fillId="0" borderId="3" xfId="0" applyFont="1" applyBorder="1" applyAlignment="1">
      <alignment horizontal="left" vertical="center" wrapText="1"/>
    </xf>
    <xf numFmtId="0" fontId="40" fillId="0" borderId="78" xfId="0" applyFont="1" applyBorder="1" applyAlignment="1">
      <alignment horizontal="left" vertical="center" wrapText="1"/>
    </xf>
    <xf numFmtId="0" fontId="40" fillId="0" borderId="71" xfId="0" quotePrefix="1" applyFont="1" applyBorder="1" applyAlignment="1">
      <alignment horizontal="left" vertical="center" wrapText="1"/>
    </xf>
    <xf numFmtId="0" fontId="40" fillId="0" borderId="52" xfId="0" applyFont="1" applyBorder="1" applyAlignment="1">
      <alignment horizontal="left" vertical="center" wrapText="1"/>
    </xf>
    <xf numFmtId="0" fontId="40" fillId="0" borderId="53" xfId="0" applyFont="1" applyBorder="1" applyAlignment="1">
      <alignment horizontal="left" vertical="center" wrapText="1"/>
    </xf>
    <xf numFmtId="0" fontId="40" fillId="0" borderId="46" xfId="0" quotePrefix="1" applyFont="1" applyBorder="1" applyAlignment="1">
      <alignment horizontal="left" vertical="center" wrapText="1"/>
    </xf>
    <xf numFmtId="0" fontId="40" fillId="0" borderId="1" xfId="0" applyFont="1" applyBorder="1" applyAlignment="1">
      <alignment horizontal="left" vertical="center" wrapText="1"/>
    </xf>
    <xf numFmtId="0" fontId="40" fillId="0" borderId="51" xfId="0" applyFont="1" applyBorder="1" applyAlignment="1">
      <alignment horizontal="left" vertical="center" wrapText="1"/>
    </xf>
    <xf numFmtId="0" fontId="23" fillId="0" borderId="0" xfId="0" applyFont="1" applyAlignment="1">
      <alignment horizontal="left" vertical="center"/>
    </xf>
    <xf numFmtId="0" fontId="40" fillId="0" borderId="66" xfId="0" applyFont="1" applyBorder="1" applyAlignment="1">
      <alignment horizontal="left" vertical="center" wrapText="1"/>
    </xf>
    <xf numFmtId="0" fontId="40" fillId="0" borderId="67" xfId="0" applyFont="1" applyBorder="1" applyAlignment="1">
      <alignment horizontal="left" vertical="center" wrapText="1"/>
    </xf>
    <xf numFmtId="0" fontId="40" fillId="0" borderId="69" xfId="0" applyFont="1" applyBorder="1" applyAlignment="1">
      <alignment horizontal="left" vertical="center" wrapText="1"/>
    </xf>
    <xf numFmtId="0" fontId="40" fillId="0" borderId="48" xfId="0" applyFont="1" applyBorder="1" applyAlignment="1">
      <alignment horizontal="left" vertical="center" wrapText="1"/>
    </xf>
    <xf numFmtId="0" fontId="40" fillId="0" borderId="49" xfId="0" applyFont="1" applyBorder="1" applyAlignment="1">
      <alignment horizontal="left" vertical="center" wrapText="1"/>
    </xf>
    <xf numFmtId="0" fontId="40" fillId="0" borderId="50" xfId="0" applyFont="1" applyBorder="1" applyAlignment="1">
      <alignment horizontal="left" vertical="center" wrapText="1"/>
    </xf>
    <xf numFmtId="0" fontId="40" fillId="0" borderId="38" xfId="0" applyFont="1" applyBorder="1" applyAlignment="1">
      <alignment horizontal="left" vertical="center" wrapText="1"/>
    </xf>
    <xf numFmtId="0" fontId="40" fillId="0" borderId="13" xfId="0" applyFont="1" applyBorder="1" applyAlignment="1">
      <alignment horizontal="left" vertical="center" wrapText="1"/>
    </xf>
    <xf numFmtId="0" fontId="40" fillId="0" borderId="39" xfId="0" applyFont="1" applyBorder="1" applyAlignment="1">
      <alignment horizontal="left" vertical="center" wrapText="1"/>
    </xf>
    <xf numFmtId="0" fontId="40" fillId="0" borderId="46" xfId="0" applyFont="1" applyBorder="1" applyAlignment="1">
      <alignment horizontal="left" vertical="center" wrapText="1"/>
    </xf>
    <xf numFmtId="0" fontId="40" fillId="0" borderId="46" xfId="0" applyFont="1" applyBorder="1" applyAlignment="1">
      <alignment horizontal="left" vertical="center"/>
    </xf>
    <xf numFmtId="0" fontId="40" fillId="0" borderId="1" xfId="0" applyFont="1" applyBorder="1" applyAlignment="1">
      <alignment horizontal="left" vertical="center"/>
    </xf>
    <xf numFmtId="0" fontId="40" fillId="0" borderId="51" xfId="0" applyFont="1" applyBorder="1" applyAlignment="1">
      <alignment horizontal="left" vertical="center"/>
    </xf>
    <xf numFmtId="0" fontId="40" fillId="0" borderId="47" xfId="0" applyFont="1" applyBorder="1" applyAlignment="1">
      <alignment horizontal="left" vertical="center"/>
    </xf>
    <xf numFmtId="0" fontId="40" fillId="0" borderId="2" xfId="0" applyFont="1" applyBorder="1" applyAlignment="1">
      <alignment horizontal="left" vertical="center"/>
    </xf>
    <xf numFmtId="0" fontId="40" fillId="0" borderId="70" xfId="0" applyFont="1" applyBorder="1" applyAlignment="1">
      <alignment horizontal="left" vertical="center"/>
    </xf>
    <xf numFmtId="0" fontId="40" fillId="0" borderId="71" xfId="0" applyFont="1" applyBorder="1" applyAlignment="1">
      <alignment horizontal="left" vertical="center" wrapText="1"/>
    </xf>
    <xf numFmtId="0" fontId="40" fillId="0" borderId="38" xfId="0" applyFont="1" applyFill="1" applyBorder="1" applyAlignment="1">
      <alignment horizontal="left" vertical="center" wrapText="1"/>
    </xf>
    <xf numFmtId="0" fontId="40" fillId="0" borderId="13" xfId="0" applyFont="1" applyFill="1" applyBorder="1" applyAlignment="1">
      <alignment horizontal="left" vertical="center" wrapText="1"/>
    </xf>
    <xf numFmtId="0" fontId="40" fillId="0" borderId="39" xfId="0" applyFont="1" applyFill="1" applyBorder="1" applyAlignment="1">
      <alignment horizontal="left" vertical="center" wrapText="1"/>
    </xf>
    <xf numFmtId="0" fontId="40" fillId="0" borderId="38" xfId="0" quotePrefix="1" applyFont="1" applyBorder="1" applyAlignment="1">
      <alignment horizontal="left" vertical="center" wrapText="1"/>
    </xf>
    <xf numFmtId="0" fontId="18" fillId="4" borderId="1" xfId="0" applyFont="1" applyFill="1" applyBorder="1" applyAlignment="1">
      <alignment vertical="center"/>
    </xf>
    <xf numFmtId="0" fontId="43" fillId="4" borderId="1" xfId="0" applyFont="1" applyFill="1" applyBorder="1" applyAlignment="1">
      <alignment vertical="center"/>
    </xf>
    <xf numFmtId="0" fontId="18" fillId="4" borderId="1" xfId="0" applyFont="1" applyFill="1" applyBorder="1" applyAlignment="1">
      <alignment horizontal="center"/>
    </xf>
    <xf numFmtId="0" fontId="40" fillId="0" borderId="26" xfId="0" applyFont="1" applyBorder="1" applyAlignment="1">
      <alignment horizontal="left" vertical="center" wrapText="1"/>
    </xf>
    <xf numFmtId="0" fontId="40" fillId="0" borderId="27" xfId="0" applyFont="1" applyBorder="1" applyAlignment="1">
      <alignment horizontal="left" vertical="center" wrapText="1"/>
    </xf>
    <xf numFmtId="0" fontId="40" fillId="0" borderId="18" xfId="0" applyFont="1" applyBorder="1" applyAlignment="1">
      <alignment horizontal="left" vertical="center" wrapText="1"/>
    </xf>
    <xf numFmtId="0" fontId="40" fillId="0" borderId="47" xfId="0" quotePrefix="1" applyFont="1" applyBorder="1" applyAlignment="1">
      <alignment horizontal="left" vertical="center" wrapText="1"/>
    </xf>
    <xf numFmtId="0" fontId="40" fillId="0" borderId="2" xfId="0" applyFont="1" applyBorder="1" applyAlignment="1">
      <alignment horizontal="left" vertical="center" wrapText="1"/>
    </xf>
    <xf numFmtId="0" fontId="40" fillId="0" borderId="70" xfId="0" applyFont="1" applyBorder="1" applyAlignment="1">
      <alignment horizontal="left" vertical="center" wrapText="1"/>
    </xf>
    <xf numFmtId="0" fontId="18" fillId="4" borderId="3" xfId="0" applyFont="1" applyFill="1" applyBorder="1" applyAlignment="1">
      <alignment horizontal="left" vertical="center"/>
    </xf>
    <xf numFmtId="0" fontId="18" fillId="4" borderId="2" xfId="0" applyFont="1" applyFill="1" applyBorder="1" applyAlignment="1">
      <alignment horizontal="left" vertical="center"/>
    </xf>
    <xf numFmtId="0" fontId="18" fillId="4" borderId="10" xfId="0" applyFont="1" applyFill="1" applyBorder="1" applyAlignment="1">
      <alignment horizontal="center" vertical="center" wrapText="1"/>
    </xf>
    <xf numFmtId="0" fontId="18" fillId="4" borderId="35"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18" fillId="4" borderId="5"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5" xfId="0" applyFont="1" applyFill="1" applyBorder="1" applyAlignment="1">
      <alignment horizontal="center" vertical="center" wrapText="1"/>
    </xf>
    <xf numFmtId="0" fontId="23" fillId="3" borderId="1" xfId="0" applyFont="1" applyFill="1" applyBorder="1" applyAlignment="1"/>
    <xf numFmtId="0" fontId="18" fillId="4" borderId="4" xfId="0" applyFont="1" applyFill="1" applyBorder="1" applyAlignment="1">
      <alignment horizontal="center" vertical="center"/>
    </xf>
    <xf numFmtId="0" fontId="23" fillId="3" borderId="5" xfId="0" applyFont="1" applyFill="1" applyBorder="1" applyAlignment="1"/>
    <xf numFmtId="0" fontId="18" fillId="4" borderId="5" xfId="0" applyFont="1" applyFill="1" applyBorder="1" applyAlignment="1">
      <alignment vertical="center"/>
    </xf>
    <xf numFmtId="0" fontId="43" fillId="4" borderId="5" xfId="0" applyFont="1" applyFill="1" applyBorder="1" applyAlignment="1">
      <alignment vertical="center"/>
    </xf>
    <xf numFmtId="167" fontId="17" fillId="14" borderId="40" xfId="12" applyFont="1" applyFill="1" applyBorder="1" applyAlignment="1" applyProtection="1">
      <alignment horizontal="left" vertical="center" wrapText="1"/>
      <protection locked="0"/>
    </xf>
    <xf numFmtId="0" fontId="18" fillId="4" borderId="5" xfId="0" applyFont="1" applyFill="1" applyBorder="1" applyAlignment="1">
      <alignment horizontal="left" vertical="center" wrapText="1"/>
    </xf>
    <xf numFmtId="0" fontId="18" fillId="4" borderId="7" xfId="0" applyFont="1" applyFill="1" applyBorder="1" applyAlignment="1">
      <alignment horizontal="left" vertical="center" wrapText="1"/>
    </xf>
    <xf numFmtId="0" fontId="18" fillId="4" borderId="4" xfId="0" applyFont="1" applyFill="1" applyBorder="1" applyAlignment="1">
      <alignment horizontal="left" vertical="center" wrapText="1"/>
    </xf>
    <xf numFmtId="0" fontId="18" fillId="4" borderId="1" xfId="0" applyFont="1" applyFill="1" applyBorder="1" applyAlignment="1">
      <alignment horizontal="left" vertical="center"/>
    </xf>
    <xf numFmtId="0" fontId="23" fillId="3" borderId="0" xfId="0" applyFont="1" applyFill="1" applyAlignment="1">
      <alignment vertical="center"/>
    </xf>
    <xf numFmtId="0" fontId="18" fillId="4" borderId="1" xfId="0" applyFont="1" applyFill="1" applyBorder="1" applyAlignment="1">
      <alignment horizontal="left" vertical="center" wrapText="1"/>
    </xf>
    <xf numFmtId="0" fontId="24" fillId="7" borderId="1" xfId="0" applyFont="1" applyFill="1" applyBorder="1" applyAlignment="1" applyProtection="1">
      <alignment horizontal="left" vertical="center" wrapText="1"/>
      <protection locked="0"/>
    </xf>
    <xf numFmtId="0" fontId="24" fillId="3" borderId="7" xfId="0" applyFont="1" applyFill="1" applyBorder="1" applyAlignment="1">
      <alignment horizontal="left" vertical="center"/>
    </xf>
    <xf numFmtId="0" fontId="18" fillId="4" borderId="35" xfId="0" applyFont="1" applyFill="1" applyBorder="1" applyAlignment="1">
      <alignment horizontal="center" vertical="center"/>
    </xf>
    <xf numFmtId="0" fontId="18" fillId="4" borderId="13" xfId="0" applyFont="1" applyFill="1" applyBorder="1" applyAlignment="1">
      <alignment horizontal="center" vertical="center"/>
    </xf>
    <xf numFmtId="0" fontId="18" fillId="4" borderId="8" xfId="0" applyFont="1" applyFill="1" applyBorder="1" applyAlignment="1">
      <alignment horizontal="center" vertical="center"/>
    </xf>
    <xf numFmtId="0" fontId="24" fillId="3" borderId="7" xfId="0" applyFont="1" applyFill="1" applyBorder="1" applyAlignment="1">
      <alignment horizontal="left" vertical="center" wrapText="1"/>
    </xf>
    <xf numFmtId="0" fontId="24" fillId="3" borderId="13" xfId="0" applyFont="1" applyFill="1" applyBorder="1" applyAlignment="1">
      <alignment horizontal="left" vertical="center"/>
    </xf>
    <xf numFmtId="0" fontId="24" fillId="7" borderId="5" xfId="0" applyFont="1" applyFill="1" applyBorder="1" applyAlignment="1" applyProtection="1">
      <alignment horizontal="left" vertical="center" wrapText="1"/>
      <protection locked="0"/>
    </xf>
    <xf numFmtId="0" fontId="24" fillId="7" borderId="7" xfId="0" applyFont="1" applyFill="1" applyBorder="1" applyAlignment="1" applyProtection="1">
      <alignment horizontal="left" vertical="center" wrapText="1"/>
      <protection locked="0"/>
    </xf>
    <xf numFmtId="0" fontId="24" fillId="7" borderId="4" xfId="0" applyFont="1" applyFill="1" applyBorder="1" applyAlignment="1" applyProtection="1">
      <alignment horizontal="left" vertical="center" wrapText="1"/>
      <protection locked="0"/>
    </xf>
    <xf numFmtId="0" fontId="40" fillId="0" borderId="47" xfId="0" applyFont="1" applyBorder="1" applyAlignment="1">
      <alignment horizontal="left" vertical="center" wrapText="1"/>
    </xf>
    <xf numFmtId="0" fontId="18" fillId="4" borderId="7"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48" fillId="0" borderId="72" xfId="0" applyFont="1" applyBorder="1" applyAlignment="1">
      <alignment horizontal="left" vertical="center"/>
    </xf>
    <xf numFmtId="0" fontId="48" fillId="0" borderId="73" xfId="0" applyFont="1" applyBorder="1" applyAlignment="1">
      <alignment horizontal="left" vertical="center"/>
    </xf>
    <xf numFmtId="0" fontId="18" fillId="4" borderId="22"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18" fillId="4" borderId="28"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18" fillId="4" borderId="35" xfId="0" applyFont="1" applyFill="1" applyBorder="1" applyAlignment="1">
      <alignment horizontal="left" vertical="center"/>
    </xf>
    <xf numFmtId="0" fontId="18" fillId="4" borderId="13" xfId="0" applyFont="1" applyFill="1" applyBorder="1" applyAlignment="1">
      <alignment horizontal="left" vertical="center"/>
    </xf>
    <xf numFmtId="0" fontId="18" fillId="4" borderId="8" xfId="0" applyFont="1" applyFill="1" applyBorder="1" applyAlignment="1">
      <alignment horizontal="left" vertical="center"/>
    </xf>
    <xf numFmtId="0" fontId="23" fillId="3" borderId="5" xfId="0" applyFont="1" applyFill="1" applyBorder="1" applyAlignment="1">
      <alignment horizontal="left" vertical="center"/>
    </xf>
    <xf numFmtId="0" fontId="23" fillId="3" borderId="7" xfId="0" applyFont="1" applyFill="1" applyBorder="1" applyAlignment="1">
      <alignment horizontal="left" vertical="center"/>
    </xf>
    <xf numFmtId="0" fontId="23" fillId="3" borderId="4" xfId="0" applyFont="1" applyFill="1" applyBorder="1" applyAlignment="1">
      <alignment horizontal="left" vertical="center"/>
    </xf>
    <xf numFmtId="49" fontId="24" fillId="7" borderId="5" xfId="0" applyNumberFormat="1" applyFont="1" applyFill="1" applyBorder="1" applyAlignment="1" applyProtection="1">
      <alignment horizontal="left" vertical="center" wrapText="1"/>
      <protection locked="0"/>
    </xf>
    <xf numFmtId="49" fontId="24" fillId="7" borderId="7" xfId="0" applyNumberFormat="1" applyFont="1" applyFill="1" applyBorder="1" applyAlignment="1" applyProtection="1">
      <alignment horizontal="left" vertical="center" wrapText="1"/>
      <protection locked="0"/>
    </xf>
    <xf numFmtId="49" fontId="24" fillId="7" borderId="4" xfId="0" applyNumberFormat="1" applyFont="1" applyFill="1" applyBorder="1" applyAlignment="1" applyProtection="1">
      <alignment horizontal="left" vertical="center" wrapText="1"/>
      <protection locked="0"/>
    </xf>
    <xf numFmtId="0" fontId="18" fillId="4" borderId="5" xfId="0" applyFont="1" applyFill="1" applyBorder="1" applyAlignment="1">
      <alignment horizontal="left" vertical="center"/>
    </xf>
    <xf numFmtId="0" fontId="18" fillId="4" borderId="7" xfId="0" applyFont="1" applyFill="1" applyBorder="1" applyAlignment="1">
      <alignment horizontal="left" vertical="center"/>
    </xf>
    <xf numFmtId="0" fontId="18" fillId="4" borderId="4" xfId="0" applyFont="1" applyFill="1" applyBorder="1" applyAlignment="1">
      <alignment horizontal="left" vertical="center"/>
    </xf>
    <xf numFmtId="0" fontId="24" fillId="7" borderId="1" xfId="0" applyFont="1" applyFill="1" applyBorder="1" applyAlignment="1" applyProtection="1">
      <alignment vertical="center"/>
      <protection locked="0"/>
    </xf>
    <xf numFmtId="0" fontId="23" fillId="3" borderId="1" xfId="0" applyFont="1" applyFill="1" applyBorder="1" applyAlignment="1">
      <alignment vertical="center"/>
    </xf>
    <xf numFmtId="0" fontId="24" fillId="0" borderId="0" xfId="0" applyFont="1" applyAlignment="1">
      <alignment horizontal="center" wrapText="1"/>
    </xf>
    <xf numFmtId="0" fontId="24" fillId="3" borderId="0" xfId="0" applyFont="1" applyFill="1" applyAlignment="1">
      <alignment horizontal="center"/>
    </xf>
    <xf numFmtId="0" fontId="18" fillId="4" borderId="22" xfId="0" applyFont="1" applyFill="1" applyBorder="1" applyAlignment="1">
      <alignment horizontal="center" vertical="center"/>
    </xf>
    <xf numFmtId="0" fontId="18" fillId="4" borderId="19" xfId="0" applyFont="1" applyFill="1" applyBorder="1" applyAlignment="1">
      <alignment horizontal="center" vertical="center"/>
    </xf>
    <xf numFmtId="0" fontId="18" fillId="4" borderId="28" xfId="0" applyFont="1" applyFill="1" applyBorder="1" applyAlignment="1">
      <alignment horizontal="center" vertical="center"/>
    </xf>
    <xf numFmtId="0" fontId="18" fillId="4" borderId="30" xfId="0" applyFont="1" applyFill="1" applyBorder="1" applyAlignment="1">
      <alignment horizontal="center" vertical="center"/>
    </xf>
    <xf numFmtId="0" fontId="18" fillId="4" borderId="25"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54" xfId="0" applyFont="1" applyFill="1" applyBorder="1" applyAlignment="1">
      <alignment horizontal="center" vertical="center"/>
    </xf>
    <xf numFmtId="0" fontId="24" fillId="5" borderId="5" xfId="0" applyFont="1" applyFill="1" applyBorder="1" applyAlignment="1">
      <alignment horizontal="left" vertical="center"/>
    </xf>
    <xf numFmtId="0" fontId="24" fillId="5" borderId="4" xfId="0" applyFont="1" applyFill="1" applyBorder="1" applyAlignment="1">
      <alignment horizontal="left" vertical="center"/>
    </xf>
    <xf numFmtId="0" fontId="23" fillId="5" borderId="5" xfId="0" applyFont="1" applyFill="1" applyBorder="1" applyAlignment="1">
      <alignment horizontal="left" vertical="center"/>
    </xf>
    <xf numFmtId="0" fontId="23" fillId="5" borderId="4" xfId="0" applyFont="1" applyFill="1" applyBorder="1" applyAlignment="1">
      <alignment horizontal="left" vertical="center"/>
    </xf>
    <xf numFmtId="0" fontId="24" fillId="13" borderId="1" xfId="0" applyFont="1" applyFill="1" applyBorder="1" applyAlignment="1">
      <alignment horizontal="left" vertical="center"/>
    </xf>
    <xf numFmtId="3" fontId="18" fillId="4" borderId="1" xfId="0" applyNumberFormat="1" applyFont="1" applyFill="1" applyBorder="1" applyAlignment="1">
      <alignment horizontal="left" vertical="center"/>
    </xf>
    <xf numFmtId="0" fontId="18" fillId="4" borderId="6" xfId="0" applyFont="1" applyFill="1" applyBorder="1" applyAlignment="1">
      <alignment horizontal="center" vertical="center"/>
    </xf>
    <xf numFmtId="0" fontId="1" fillId="0" borderId="20" xfId="17" applyFont="1" applyBorder="1" applyAlignment="1">
      <alignment vertical="center" wrapText="1"/>
    </xf>
    <xf numFmtId="0" fontId="1" fillId="0" borderId="29" xfId="17" applyFont="1" applyBorder="1" applyAlignment="1">
      <alignment vertical="center" wrapText="1"/>
    </xf>
    <xf numFmtId="0" fontId="1" fillId="0" borderId="26" xfId="17" applyFont="1" applyBorder="1" applyAlignment="1">
      <alignment vertical="center" wrapText="1"/>
    </xf>
    <xf numFmtId="0" fontId="1" fillId="0" borderId="18" xfId="17" applyFont="1" applyBorder="1" applyAlignment="1">
      <alignment vertical="center" wrapText="1"/>
    </xf>
    <xf numFmtId="0" fontId="17" fillId="0" borderId="20" xfId="17" applyFont="1" applyBorder="1" applyAlignment="1">
      <alignment vertical="center" wrapText="1"/>
    </xf>
    <xf numFmtId="0" fontId="17" fillId="0" borderId="29" xfId="17" applyFont="1" applyBorder="1" applyAlignment="1">
      <alignment vertical="center" wrapText="1"/>
    </xf>
    <xf numFmtId="0" fontId="50" fillId="12" borderId="14" xfId="17" applyFont="1" applyFill="1" applyBorder="1" applyAlignment="1">
      <alignment horizontal="center" vertical="center" wrapText="1"/>
    </xf>
    <xf numFmtId="0" fontId="43" fillId="12" borderId="15" xfId="17" applyFont="1" applyFill="1" applyBorder="1" applyAlignment="1">
      <alignment horizontal="center" vertical="center"/>
    </xf>
    <xf numFmtId="0" fontId="43" fillId="12" borderId="16" xfId="17" applyFont="1" applyFill="1" applyBorder="1" applyAlignment="1">
      <alignment horizontal="center" vertical="center"/>
    </xf>
    <xf numFmtId="0" fontId="50" fillId="12" borderId="37" xfId="17" applyFont="1" applyFill="1" applyBorder="1" applyAlignment="1">
      <alignment horizontal="center" vertical="center"/>
    </xf>
    <xf numFmtId="0" fontId="50" fillId="12" borderId="23" xfId="17" applyFont="1" applyFill="1" applyBorder="1" applyAlignment="1">
      <alignment horizontal="center" vertical="center"/>
    </xf>
    <xf numFmtId="0" fontId="50" fillId="12" borderId="26" xfId="17" applyFont="1" applyFill="1" applyBorder="1" applyAlignment="1">
      <alignment horizontal="center" vertical="center"/>
    </xf>
    <xf numFmtId="0" fontId="50" fillId="12" borderId="18" xfId="17" applyFont="1" applyFill="1" applyBorder="1" applyAlignment="1">
      <alignment horizontal="center" vertical="center"/>
    </xf>
    <xf numFmtId="0" fontId="50" fillId="12" borderId="22" xfId="17" applyFont="1" applyFill="1" applyBorder="1" applyAlignment="1">
      <alignment horizontal="center" vertical="center" wrapText="1"/>
    </xf>
    <xf numFmtId="0" fontId="50" fillId="12" borderId="17" xfId="17" applyFont="1" applyFill="1" applyBorder="1" applyAlignment="1">
      <alignment horizontal="center" vertical="center" wrapText="1"/>
    </xf>
    <xf numFmtId="0" fontId="50" fillId="12" borderId="22" xfId="17" applyFont="1" applyFill="1" applyBorder="1" applyAlignment="1">
      <alignment horizontal="center" vertical="center"/>
    </xf>
    <xf numFmtId="0" fontId="50" fillId="12" borderId="17" xfId="17" applyFont="1" applyFill="1" applyBorder="1" applyAlignment="1">
      <alignment horizontal="center" vertical="center"/>
    </xf>
    <xf numFmtId="0" fontId="43" fillId="12" borderId="17" xfId="17" applyFont="1" applyFill="1" applyBorder="1" applyAlignment="1">
      <alignment horizontal="center" vertical="center" wrapText="1"/>
    </xf>
    <xf numFmtId="0" fontId="17" fillId="0" borderId="37" xfId="17" applyFont="1" applyBorder="1" applyAlignment="1">
      <alignment vertical="center" wrapText="1"/>
    </xf>
    <xf numFmtId="0" fontId="17" fillId="0" borderId="23" xfId="17" applyFont="1" applyBorder="1" applyAlignment="1">
      <alignment vertical="center" wrapText="1"/>
    </xf>
    <xf numFmtId="4" fontId="17" fillId="0" borderId="22" xfId="18" applyNumberFormat="1" applyFont="1" applyFill="1" applyBorder="1" applyAlignment="1">
      <alignment horizontal="center" vertical="center" wrapText="1"/>
    </xf>
    <xf numFmtId="4" fontId="1" fillId="0" borderId="19" xfId="18" applyNumberFormat="1" applyFont="1" applyFill="1" applyBorder="1" applyAlignment="1">
      <alignment horizontal="center" vertical="center" wrapText="1"/>
    </xf>
    <xf numFmtId="4" fontId="1" fillId="0" borderId="17" xfId="18" applyNumberFormat="1" applyFont="1" applyFill="1" applyBorder="1" applyAlignment="1">
      <alignment horizontal="center" vertical="center" wrapText="1"/>
    </xf>
    <xf numFmtId="0" fontId="17" fillId="0" borderId="22" xfId="17" applyFont="1" applyBorder="1" applyAlignment="1">
      <alignment horizontal="center" vertical="center" wrapText="1"/>
    </xf>
    <xf numFmtId="0" fontId="1" fillId="0" borderId="19" xfId="17" applyFont="1" applyBorder="1" applyAlignment="1">
      <alignment vertical="center" wrapText="1"/>
    </xf>
    <xf numFmtId="0" fontId="1" fillId="0" borderId="17" xfId="17" applyFont="1" applyBorder="1" applyAlignment="1">
      <alignment vertical="center" wrapText="1"/>
    </xf>
    <xf numFmtId="0" fontId="17" fillId="0" borderId="22" xfId="17" applyFont="1" applyBorder="1" applyAlignment="1">
      <alignment horizontal="center" vertical="center"/>
    </xf>
    <xf numFmtId="0" fontId="17" fillId="0" borderId="19" xfId="17" applyFont="1" applyBorder="1" applyAlignment="1">
      <alignment horizontal="center" vertical="center"/>
    </xf>
    <xf numFmtId="0" fontId="17" fillId="0" borderId="17" xfId="17" applyFont="1" applyBorder="1" applyAlignment="1">
      <alignment horizontal="center" vertical="center"/>
    </xf>
    <xf numFmtId="0" fontId="17" fillId="0" borderId="25" xfId="17" applyFont="1" applyBorder="1" applyAlignment="1">
      <alignment horizontal="center" vertical="center"/>
    </xf>
    <xf numFmtId="4" fontId="17" fillId="0" borderId="22" xfId="18" applyNumberFormat="1" applyFont="1" applyBorder="1" applyAlignment="1">
      <alignment horizontal="center" vertical="center" wrapText="1"/>
    </xf>
    <xf numFmtId="4" fontId="17" fillId="0" borderId="19" xfId="18" applyNumberFormat="1" applyFont="1" applyBorder="1" applyAlignment="1">
      <alignment horizontal="center" vertical="center" wrapText="1"/>
    </xf>
    <xf numFmtId="4" fontId="1" fillId="0" borderId="19" xfId="18" applyNumberFormat="1" applyFont="1" applyBorder="1" applyAlignment="1">
      <alignment horizontal="center" vertical="center" wrapText="1"/>
    </xf>
    <xf numFmtId="4" fontId="1" fillId="0" borderId="17" xfId="18" applyNumberFormat="1" applyFont="1" applyBorder="1" applyAlignment="1">
      <alignment horizontal="center" vertical="center" wrapText="1"/>
    </xf>
    <xf numFmtId="0" fontId="17" fillId="0" borderId="19" xfId="17" applyFont="1" applyBorder="1" applyAlignment="1">
      <alignment horizontal="center" vertical="center" wrapText="1"/>
    </xf>
    <xf numFmtId="2" fontId="17" fillId="0" borderId="22" xfId="9" applyNumberFormat="1" applyFont="1" applyFill="1" applyBorder="1" applyAlignment="1">
      <alignment horizontal="center" vertical="center" wrapText="1"/>
    </xf>
    <xf numFmtId="2" fontId="17" fillId="0" borderId="19" xfId="9" applyNumberFormat="1" applyFont="1" applyFill="1" applyBorder="1" applyAlignment="1">
      <alignment horizontal="center" vertical="center" wrapText="1"/>
    </xf>
    <xf numFmtId="2" fontId="1" fillId="0" borderId="17" xfId="9" applyNumberFormat="1" applyFont="1" applyFill="1" applyBorder="1" applyAlignment="1">
      <alignment horizontal="center" vertical="center" wrapText="1"/>
    </xf>
    <xf numFmtId="0" fontId="24" fillId="0" borderId="22" xfId="17" applyFont="1" applyBorder="1" applyAlignment="1">
      <alignment horizontal="center" vertical="center" wrapText="1"/>
    </xf>
    <xf numFmtId="0" fontId="24" fillId="0" borderId="19" xfId="17" applyFont="1" applyBorder="1" applyAlignment="1">
      <alignment horizontal="center" vertical="center" wrapText="1"/>
    </xf>
    <xf numFmtId="0" fontId="24" fillId="0" borderId="17" xfId="17" applyFont="1" applyBorder="1" applyAlignment="1">
      <alignment vertical="center" wrapText="1"/>
    </xf>
    <xf numFmtId="0" fontId="17" fillId="0" borderId="24" xfId="17" applyFont="1" applyBorder="1" applyAlignment="1">
      <alignment horizontal="center" vertical="center"/>
    </xf>
    <xf numFmtId="0" fontId="17" fillId="0" borderId="26" xfId="17" applyFont="1" applyBorder="1" applyAlignment="1">
      <alignment vertical="center" wrapText="1"/>
    </xf>
    <xf numFmtId="0" fontId="17" fillId="0" borderId="18" xfId="17" applyFont="1" applyBorder="1" applyAlignment="1">
      <alignment vertical="center" wrapText="1"/>
    </xf>
    <xf numFmtId="10" fontId="17" fillId="0" borderId="22" xfId="9" applyNumberFormat="1" applyFont="1" applyFill="1" applyBorder="1" applyAlignment="1">
      <alignment horizontal="center" vertical="center" wrapText="1"/>
    </xf>
    <xf numFmtId="10" fontId="1" fillId="0" borderId="19" xfId="9" applyNumberFormat="1" applyFont="1" applyFill="1" applyBorder="1" applyAlignment="1">
      <alignment horizontal="center" vertical="center" wrapText="1"/>
    </xf>
    <xf numFmtId="10" fontId="1" fillId="0" borderId="17" xfId="9" applyNumberFormat="1" applyFont="1" applyFill="1" applyBorder="1" applyAlignment="1">
      <alignment horizontal="center" vertical="center" wrapText="1"/>
    </xf>
    <xf numFmtId="0" fontId="17" fillId="0" borderId="14" xfId="17" applyFont="1" applyBorder="1" applyAlignment="1">
      <alignment horizontal="right" vertical="center"/>
    </xf>
    <xf numFmtId="0" fontId="17" fillId="0" borderId="16" xfId="17" applyFont="1" applyBorder="1" applyAlignment="1">
      <alignment horizontal="right" vertical="center"/>
    </xf>
    <xf numFmtId="10" fontId="17" fillId="0" borderId="22" xfId="18" applyNumberFormat="1" applyFont="1" applyBorder="1" applyAlignment="1">
      <alignment horizontal="center" vertical="center" wrapText="1"/>
    </xf>
    <xf numFmtId="10" fontId="1" fillId="0" borderId="19" xfId="18" applyNumberFormat="1" applyFont="1" applyBorder="1" applyAlignment="1">
      <alignment horizontal="center" vertical="center" wrapText="1"/>
    </xf>
    <xf numFmtId="10" fontId="1" fillId="0" borderId="17" xfId="18" applyNumberFormat="1" applyFont="1" applyBorder="1" applyAlignment="1">
      <alignment horizontal="center" vertical="center" wrapText="1"/>
    </xf>
    <xf numFmtId="0" fontId="22" fillId="4" borderId="3" xfId="0" applyFont="1" applyFill="1" applyBorder="1" applyAlignment="1">
      <alignment horizontal="center" vertical="center"/>
    </xf>
    <xf numFmtId="0" fontId="22" fillId="4" borderId="2" xfId="0" applyFont="1" applyFill="1" applyBorder="1" applyAlignment="1">
      <alignment horizontal="center" vertical="center"/>
    </xf>
    <xf numFmtId="0" fontId="13" fillId="3" borderId="0" xfId="0" applyFont="1" applyFill="1" applyAlignment="1">
      <alignment vertical="center"/>
    </xf>
    <xf numFmtId="0" fontId="22" fillId="4" borderId="5" xfId="0" applyFont="1" applyFill="1" applyBorder="1" applyAlignment="1">
      <alignment horizontal="center" vertical="center"/>
    </xf>
    <xf numFmtId="0" fontId="22" fillId="4" borderId="7" xfId="0" applyFont="1" applyFill="1" applyBorder="1" applyAlignment="1">
      <alignment horizontal="center" vertical="center"/>
    </xf>
    <xf numFmtId="0" fontId="22" fillId="4" borderId="4" xfId="0" applyFont="1" applyFill="1" applyBorder="1" applyAlignment="1">
      <alignment horizontal="center" vertical="center"/>
    </xf>
    <xf numFmtId="4" fontId="24" fillId="7" borderId="1" xfId="0" quotePrefix="1" applyNumberFormat="1" applyFont="1" applyFill="1" applyBorder="1" applyAlignment="1" applyProtection="1">
      <alignment horizontal="center" vertical="center"/>
      <protection locked="0"/>
    </xf>
    <xf numFmtId="0" fontId="18" fillId="12" borderId="35" xfId="0" applyFont="1" applyFill="1" applyBorder="1" applyAlignment="1">
      <alignment horizontal="center" vertical="center"/>
    </xf>
    <xf numFmtId="0" fontId="18" fillId="12" borderId="13" xfId="0" applyFont="1" applyFill="1" applyBorder="1" applyAlignment="1">
      <alignment horizontal="center" vertical="center"/>
    </xf>
    <xf numFmtId="0" fontId="18" fillId="12" borderId="6" xfId="0" applyFont="1" applyFill="1" applyBorder="1" applyAlignment="1">
      <alignment horizontal="center" vertical="center"/>
    </xf>
    <xf numFmtId="0" fontId="18" fillId="12" borderId="0" xfId="0" applyFont="1" applyFill="1" applyBorder="1" applyAlignment="1">
      <alignment horizontal="center" vertical="center"/>
    </xf>
    <xf numFmtId="0" fontId="18" fillId="12" borderId="35" xfId="0" applyFont="1" applyFill="1" applyBorder="1" applyAlignment="1">
      <alignment horizontal="center"/>
    </xf>
    <xf numFmtId="0" fontId="18" fillId="12" borderId="13" xfId="0" applyFont="1" applyFill="1" applyBorder="1" applyAlignment="1">
      <alignment horizontal="center"/>
    </xf>
    <xf numFmtId="3" fontId="24" fillId="12" borderId="21" xfId="0" applyNumberFormat="1" applyFont="1" applyFill="1" applyBorder="1" applyAlignment="1">
      <alignment horizontal="center" vertical="center"/>
    </xf>
    <xf numFmtId="0" fontId="18" fillId="4" borderId="35" xfId="0" applyFont="1" applyFill="1" applyBorder="1" applyAlignment="1">
      <alignment horizontal="center"/>
    </xf>
    <xf numFmtId="0" fontId="18" fillId="4" borderId="13" xfId="0" applyFont="1" applyFill="1" applyBorder="1" applyAlignment="1">
      <alignment horizontal="center"/>
    </xf>
    <xf numFmtId="0" fontId="18" fillId="4" borderId="0" xfId="0" applyFont="1" applyFill="1" applyBorder="1" applyAlignment="1">
      <alignment horizontal="center" vertical="center"/>
    </xf>
    <xf numFmtId="0" fontId="18" fillId="4" borderId="21" xfId="0" applyFont="1" applyFill="1" applyBorder="1" applyAlignment="1">
      <alignment horizontal="center" vertical="center"/>
    </xf>
    <xf numFmtId="0" fontId="18" fillId="4" borderId="54" xfId="0" applyFont="1" applyFill="1" applyBorder="1" applyAlignment="1">
      <alignment horizontal="center" vertical="center" wrapText="1"/>
    </xf>
    <xf numFmtId="0" fontId="18" fillId="4" borderId="8" xfId="0" applyFont="1" applyFill="1" applyBorder="1" applyAlignment="1">
      <alignment horizontal="center"/>
    </xf>
    <xf numFmtId="4" fontId="18" fillId="4" borderId="9" xfId="0" applyNumberFormat="1" applyFont="1" applyFill="1" applyBorder="1" applyAlignment="1">
      <alignment horizontal="left" vertical="center"/>
    </xf>
    <xf numFmtId="4" fontId="18" fillId="4" borderId="11" xfId="0" applyNumberFormat="1" applyFont="1" applyFill="1" applyBorder="1" applyAlignment="1">
      <alignment horizontal="left" vertical="center"/>
    </xf>
  </cellXfs>
  <cellStyles count="24">
    <cellStyle name="Comma" xfId="11" builtinId="3"/>
    <cellStyle name="Comma 2" xfId="16" xr:uid="{00000000-0005-0000-0000-000001000000}"/>
    <cellStyle name="Comma 2 2" xfId="18" xr:uid="{00000000-0005-0000-0000-000002000000}"/>
    <cellStyle name="Comma 2 2 2" xfId="23" xr:uid="{B0573F8B-9973-4320-BBBC-022C9DB6BB17}"/>
    <cellStyle name="Comma 2 3" xfId="21" xr:uid="{6EC091F3-52E3-4488-89D0-592CA1E71260}"/>
    <cellStyle name="Comma 3" xfId="19" xr:uid="{67068687-2D66-413E-9415-DC73AF10B104}"/>
    <cellStyle name="Excel Built-in Normal" xfId="12" xr:uid="{00000000-0005-0000-0000-000003000000}"/>
    <cellStyle name="Hyperlink" xfId="1" builtinId="8"/>
    <cellStyle name="Normal" xfId="0" builtinId="0"/>
    <cellStyle name="Normal 2" xfId="10" xr:uid="{00000000-0005-0000-0000-000006000000}"/>
    <cellStyle name="Normal 3" xfId="13" xr:uid="{00000000-0005-0000-0000-000007000000}"/>
    <cellStyle name="Normal 4" xfId="2" xr:uid="{00000000-0005-0000-0000-000008000000}"/>
    <cellStyle name="Normal 5" xfId="14" xr:uid="{00000000-0005-0000-0000-000009000000}"/>
    <cellStyle name="Normal 6" xfId="15" xr:uid="{00000000-0005-0000-0000-00000A000000}"/>
    <cellStyle name="Normal 6 2" xfId="17" xr:uid="{00000000-0005-0000-0000-00000B000000}"/>
    <cellStyle name="Normal 6 2 2" xfId="22" xr:uid="{FE78FFB7-E8C8-46D4-904D-8A2C503D655D}"/>
    <cellStyle name="Normal 6 3" xfId="20" xr:uid="{ED041B67-5098-4298-BF0B-4F6D19B34754}"/>
    <cellStyle name="Obično 10" xfId="3" xr:uid="{00000000-0005-0000-0000-00000C000000}"/>
    <cellStyle name="Obično 3" xfId="4" xr:uid="{00000000-0005-0000-0000-00000D000000}"/>
    <cellStyle name="Obično 5" xfId="5" xr:uid="{00000000-0005-0000-0000-00000E000000}"/>
    <cellStyle name="Obično 6" xfId="6" xr:uid="{00000000-0005-0000-0000-00000F000000}"/>
    <cellStyle name="Obično 7" xfId="7" xr:uid="{00000000-0005-0000-0000-000010000000}"/>
    <cellStyle name="Obično 8" xfId="8" xr:uid="{00000000-0005-0000-0000-000011000000}"/>
    <cellStyle name="Percent" xfId="9" builtinId="5"/>
  </cellStyles>
  <dxfs count="0"/>
  <tableStyles count="0" defaultTableStyle="TableStyleMedium9" defaultPivotStyle="PivotStyleLight16"/>
  <colors>
    <mruColors>
      <color rgb="FFC5D9F1"/>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2</xdr:row>
      <xdr:rowOff>123825</xdr:rowOff>
    </xdr:from>
    <xdr:to>
      <xdr:col>3</xdr:col>
      <xdr:colOff>540230</xdr:colOff>
      <xdr:row>10</xdr:row>
      <xdr:rowOff>159748</xdr:rowOff>
    </xdr:to>
    <xdr:pic>
      <xdr:nvPicPr>
        <xdr:cNvPr id="3" name="Picture 2">
          <a:extLst>
            <a:ext uri="{FF2B5EF4-FFF2-40B4-BE49-F238E27FC236}">
              <a16:creationId xmlns:a16="http://schemas.microsoft.com/office/drawing/2014/main" id="{63646CA8-B5CC-4D46-A87F-062391C71C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123825"/>
          <a:ext cx="1940405" cy="1506583"/>
        </a:xfrm>
        <a:prstGeom prst="rect">
          <a:avLst/>
        </a:prstGeom>
      </xdr:spPr>
    </xdr:pic>
    <xdr:clientData/>
  </xdr:twoCellAnchor>
  <xdr:twoCellAnchor>
    <xdr:from>
      <xdr:col>0</xdr:col>
      <xdr:colOff>518160</xdr:colOff>
      <xdr:row>25</xdr:row>
      <xdr:rowOff>163831</xdr:rowOff>
    </xdr:from>
    <xdr:to>
      <xdr:col>11</xdr:col>
      <xdr:colOff>174378</xdr:colOff>
      <xdr:row>29</xdr:row>
      <xdr:rowOff>19051</xdr:rowOff>
    </xdr:to>
    <xdr:sp macro="" textlink="">
      <xdr:nvSpPr>
        <xdr:cNvPr id="4" name="TextBox 3">
          <a:extLst>
            <a:ext uri="{FF2B5EF4-FFF2-40B4-BE49-F238E27FC236}">
              <a16:creationId xmlns:a16="http://schemas.microsoft.com/office/drawing/2014/main" id="{BA41CBDD-7CF0-4439-AAA9-9051DD21A17C}"/>
            </a:ext>
          </a:extLst>
        </xdr:cNvPr>
        <xdr:cNvSpPr txBox="1"/>
      </xdr:nvSpPr>
      <xdr:spPr>
        <a:xfrm>
          <a:off x="518160" y="4210051"/>
          <a:ext cx="6361818" cy="586740"/>
        </a:xfrm>
        <a:prstGeom prst="rect">
          <a:avLst/>
        </a:prstGeom>
        <a:noFill/>
      </xdr:spPr>
      <xdr:txBody>
        <a:bodyPr wrap="square" rtlCol="0">
          <a:noAutofit/>
        </a:bodyPr>
        <a:lstStyle>
          <a:defPPr>
            <a:defRPr lang="de-DE"/>
          </a:defPPr>
          <a:lvl1pPr algn="l" rtl="0" eaLnBrk="0" fontAlgn="base" hangingPunct="0">
            <a:spcBef>
              <a:spcPct val="0"/>
            </a:spcBef>
            <a:spcAft>
              <a:spcPct val="0"/>
            </a:spcAft>
            <a:defRPr sz="2200" b="1" kern="1200">
              <a:solidFill>
                <a:srgbClr val="999999"/>
              </a:solidFill>
              <a:latin typeface="Arial" charset="0"/>
              <a:ea typeface="+mn-ea"/>
              <a:cs typeface="+mn-cs"/>
            </a:defRPr>
          </a:lvl1pPr>
          <a:lvl2pPr marL="457200" algn="l" rtl="0" eaLnBrk="0" fontAlgn="base" hangingPunct="0">
            <a:spcBef>
              <a:spcPct val="0"/>
            </a:spcBef>
            <a:spcAft>
              <a:spcPct val="0"/>
            </a:spcAft>
            <a:defRPr sz="2200" b="1" kern="1200">
              <a:solidFill>
                <a:srgbClr val="999999"/>
              </a:solidFill>
              <a:latin typeface="Arial" charset="0"/>
              <a:ea typeface="+mn-ea"/>
              <a:cs typeface="+mn-cs"/>
            </a:defRPr>
          </a:lvl2pPr>
          <a:lvl3pPr marL="914400" algn="l" rtl="0" eaLnBrk="0" fontAlgn="base" hangingPunct="0">
            <a:spcBef>
              <a:spcPct val="0"/>
            </a:spcBef>
            <a:spcAft>
              <a:spcPct val="0"/>
            </a:spcAft>
            <a:defRPr sz="2200" b="1" kern="1200">
              <a:solidFill>
                <a:srgbClr val="999999"/>
              </a:solidFill>
              <a:latin typeface="Arial" charset="0"/>
              <a:ea typeface="+mn-ea"/>
              <a:cs typeface="+mn-cs"/>
            </a:defRPr>
          </a:lvl3pPr>
          <a:lvl4pPr marL="1371600" algn="l" rtl="0" eaLnBrk="0" fontAlgn="base" hangingPunct="0">
            <a:spcBef>
              <a:spcPct val="0"/>
            </a:spcBef>
            <a:spcAft>
              <a:spcPct val="0"/>
            </a:spcAft>
            <a:defRPr sz="2200" b="1" kern="1200">
              <a:solidFill>
                <a:srgbClr val="999999"/>
              </a:solidFill>
              <a:latin typeface="Arial" charset="0"/>
              <a:ea typeface="+mn-ea"/>
              <a:cs typeface="+mn-cs"/>
            </a:defRPr>
          </a:lvl4pPr>
          <a:lvl5pPr marL="1828800" algn="l" rtl="0" eaLnBrk="0" fontAlgn="base" hangingPunct="0">
            <a:spcBef>
              <a:spcPct val="0"/>
            </a:spcBef>
            <a:spcAft>
              <a:spcPct val="0"/>
            </a:spcAft>
            <a:defRPr sz="2200" b="1" kern="1200">
              <a:solidFill>
                <a:srgbClr val="999999"/>
              </a:solidFill>
              <a:latin typeface="Arial" charset="0"/>
              <a:ea typeface="+mn-ea"/>
              <a:cs typeface="+mn-cs"/>
            </a:defRPr>
          </a:lvl5pPr>
          <a:lvl6pPr marL="2286000" algn="l" defTabSz="914400" rtl="0" eaLnBrk="1" latinLnBrk="0" hangingPunct="1">
            <a:defRPr sz="2200" b="1" kern="1200">
              <a:solidFill>
                <a:srgbClr val="999999"/>
              </a:solidFill>
              <a:latin typeface="Arial" charset="0"/>
              <a:ea typeface="+mn-ea"/>
              <a:cs typeface="+mn-cs"/>
            </a:defRPr>
          </a:lvl6pPr>
          <a:lvl7pPr marL="2743200" algn="l" defTabSz="914400" rtl="0" eaLnBrk="1" latinLnBrk="0" hangingPunct="1">
            <a:defRPr sz="2200" b="1" kern="1200">
              <a:solidFill>
                <a:srgbClr val="999999"/>
              </a:solidFill>
              <a:latin typeface="Arial" charset="0"/>
              <a:ea typeface="+mn-ea"/>
              <a:cs typeface="+mn-cs"/>
            </a:defRPr>
          </a:lvl7pPr>
          <a:lvl8pPr marL="3200400" algn="l" defTabSz="914400" rtl="0" eaLnBrk="1" latinLnBrk="0" hangingPunct="1">
            <a:defRPr sz="2200" b="1" kern="1200">
              <a:solidFill>
                <a:srgbClr val="999999"/>
              </a:solidFill>
              <a:latin typeface="Arial" charset="0"/>
              <a:ea typeface="+mn-ea"/>
              <a:cs typeface="+mn-cs"/>
            </a:defRPr>
          </a:lvl8pPr>
          <a:lvl9pPr marL="3657600" algn="l" defTabSz="914400" rtl="0" eaLnBrk="1" latinLnBrk="0" hangingPunct="1">
            <a:defRPr sz="2200" b="1" kern="1200">
              <a:solidFill>
                <a:srgbClr val="999999"/>
              </a:solidFill>
              <a:latin typeface="Arial" charset="0"/>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defRPr/>
          </a:pPr>
          <a:r>
            <a:rPr lang="bs-Latn-BA" sz="1600" b="1" kern="1200">
              <a:solidFill>
                <a:sysClr val="windowText" lastClr="000000"/>
              </a:solidFill>
              <a:effectLst/>
              <a:latin typeface="+mn-lt"/>
              <a:ea typeface="+mn-ea"/>
              <a:cs typeface="Times New Roman" panose="02020603050405020304" pitchFamily="18" charset="0"/>
            </a:rPr>
            <a:t>Projekat „Podrška Evropske unije konkurentnosti poljoprivrede i ruralnom razvoju u Bosni i Hercegovini“ - EU4AGRI</a:t>
          </a:r>
          <a:endParaRPr lang="en-US" sz="1600">
            <a:solidFill>
              <a:sysClr val="windowText" lastClr="000000"/>
            </a:solidFill>
            <a:effectLst/>
            <a:latin typeface="+mn-lt"/>
            <a:cs typeface="Times New Roman" panose="02020603050405020304" pitchFamily="18" charset="0"/>
          </a:endParaRPr>
        </a:p>
        <a:p>
          <a:pPr algn="ctr"/>
          <a:endParaRPr lang="bs-Latn-BA" sz="1600" b="0">
            <a:solidFill>
              <a:schemeClr val="tx1"/>
            </a:solidFill>
            <a:latin typeface="Times New Roman" panose="02020603050405020304" pitchFamily="18" charset="0"/>
            <a:cs typeface="Times New Roman" panose="02020603050405020304" pitchFamily="18" charset="0"/>
          </a:endParaRPr>
        </a:p>
        <a:p>
          <a:pPr algn="ctr"/>
          <a:endParaRPr lang="bs-Latn-BA" sz="1200" b="0">
            <a:solidFill>
              <a:schemeClr val="tx1"/>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158115</xdr:colOff>
      <xdr:row>33</xdr:row>
      <xdr:rowOff>51438</xdr:rowOff>
    </xdr:from>
    <xdr:to>
      <xdr:col>11</xdr:col>
      <xdr:colOff>579121</xdr:colOff>
      <xdr:row>39</xdr:row>
      <xdr:rowOff>137164</xdr:rowOff>
    </xdr:to>
    <xdr:grpSp>
      <xdr:nvGrpSpPr>
        <xdr:cNvPr id="7" name="Group 6">
          <a:extLst>
            <a:ext uri="{FF2B5EF4-FFF2-40B4-BE49-F238E27FC236}">
              <a16:creationId xmlns:a16="http://schemas.microsoft.com/office/drawing/2014/main" id="{D95505D8-EE7A-4DF9-AD12-9BF9CD3D5FE8}"/>
            </a:ext>
          </a:extLst>
        </xdr:cNvPr>
        <xdr:cNvGrpSpPr/>
      </xdr:nvGrpSpPr>
      <xdr:grpSpPr>
        <a:xfrm>
          <a:off x="767715" y="6116958"/>
          <a:ext cx="6517006" cy="1183006"/>
          <a:chOff x="771525" y="6047105"/>
          <a:chExt cx="6507574" cy="1009855"/>
        </a:xfrm>
      </xdr:grpSpPr>
      <xdr:pic>
        <xdr:nvPicPr>
          <xdr:cNvPr id="9" name="Picture 8">
            <a:extLst>
              <a:ext uri="{FF2B5EF4-FFF2-40B4-BE49-F238E27FC236}">
                <a16:creationId xmlns:a16="http://schemas.microsoft.com/office/drawing/2014/main" id="{7963A4D1-1688-4F9A-BBFE-4B026DBA1A4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1525" y="6294120"/>
            <a:ext cx="1939925" cy="565785"/>
          </a:xfrm>
          <a:prstGeom prst="rect">
            <a:avLst/>
          </a:prstGeom>
          <a:noFill/>
        </xdr:spPr>
      </xdr:pic>
      <xdr:pic>
        <xdr:nvPicPr>
          <xdr:cNvPr id="10" name="Picture 9">
            <a:extLst>
              <a:ext uri="{FF2B5EF4-FFF2-40B4-BE49-F238E27FC236}">
                <a16:creationId xmlns:a16="http://schemas.microsoft.com/office/drawing/2014/main" id="{0A0BE1F5-431A-4035-856D-84B3B34405E2}"/>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54471" y="6047105"/>
            <a:ext cx="724628" cy="1009855"/>
          </a:xfrm>
          <a:prstGeom prst="rect">
            <a:avLst/>
          </a:prstGeom>
          <a:no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39"/>
  <sheetViews>
    <sheetView showGridLines="0" tabSelected="1" zoomScaleNormal="100" workbookViewId="0">
      <selection activeCell="S22" sqref="S21:S22"/>
    </sheetView>
  </sheetViews>
  <sheetFormatPr defaultRowHeight="14.4" x14ac:dyDescent="0.3"/>
  <sheetData>
    <row r="2" spans="2:12" x14ac:dyDescent="0.3">
      <c r="J2" s="1"/>
    </row>
    <row r="3" spans="2:12" ht="15" customHeight="1" x14ac:dyDescent="0.3">
      <c r="B3" s="2"/>
      <c r="C3" s="2"/>
      <c r="D3" s="2"/>
      <c r="E3" s="2"/>
      <c r="F3" s="2"/>
    </row>
    <row r="4" spans="2:12" x14ac:dyDescent="0.3">
      <c r="B4" s="391"/>
      <c r="C4" s="391"/>
      <c r="D4" s="391"/>
      <c r="E4" s="391"/>
      <c r="F4" s="391"/>
      <c r="G4" s="391"/>
      <c r="H4" s="391"/>
      <c r="I4" s="391"/>
      <c r="J4" s="391"/>
      <c r="K4" s="391"/>
      <c r="L4" s="391"/>
    </row>
    <row r="5" spans="2:12" x14ac:dyDescent="0.3">
      <c r="B5" s="391"/>
      <c r="C5" s="391"/>
      <c r="D5" s="391"/>
      <c r="E5" s="391"/>
      <c r="F5" s="391"/>
      <c r="G5" s="391"/>
      <c r="H5" s="391"/>
      <c r="I5" s="391"/>
      <c r="J5" s="391"/>
      <c r="K5" s="391"/>
      <c r="L5" s="391"/>
    </row>
    <row r="6" spans="2:12" x14ac:dyDescent="0.3">
      <c r="B6" s="391"/>
      <c r="C6" s="391"/>
      <c r="D6" s="391"/>
      <c r="E6" s="391"/>
      <c r="F6" s="391"/>
      <c r="G6" s="391"/>
      <c r="H6" s="391"/>
      <c r="I6" s="391"/>
      <c r="J6" s="391"/>
      <c r="K6" s="391"/>
      <c r="L6" s="391"/>
    </row>
    <row r="7" spans="2:12" x14ac:dyDescent="0.3">
      <c r="B7" s="391"/>
      <c r="C7" s="391"/>
      <c r="D7" s="391"/>
      <c r="E7" s="391"/>
      <c r="F7" s="391"/>
      <c r="G7" s="391"/>
      <c r="H7" s="391"/>
      <c r="I7" s="391"/>
      <c r="J7" s="391"/>
      <c r="K7" s="391"/>
      <c r="L7" s="391"/>
    </row>
    <row r="8" spans="2:12" x14ac:dyDescent="0.3">
      <c r="B8" s="391"/>
      <c r="C8" s="391"/>
      <c r="D8" s="391"/>
      <c r="E8" s="391"/>
      <c r="F8" s="391"/>
      <c r="G8" s="391"/>
      <c r="H8" s="391"/>
      <c r="I8" s="391"/>
      <c r="J8" s="391"/>
      <c r="K8" s="391"/>
      <c r="L8" s="391"/>
    </row>
    <row r="9" spans="2:12" x14ac:dyDescent="0.3">
      <c r="B9" s="391"/>
      <c r="C9" s="391"/>
      <c r="D9" s="391"/>
      <c r="E9" s="391"/>
      <c r="F9" s="391"/>
      <c r="G9" s="391"/>
      <c r="H9" s="391"/>
      <c r="I9" s="391"/>
      <c r="J9" s="391"/>
      <c r="K9" s="391"/>
      <c r="L9" s="391"/>
    </row>
    <row r="10" spans="2:12" x14ac:dyDescent="0.3">
      <c r="B10" s="391"/>
      <c r="C10" s="391"/>
      <c r="D10" s="391"/>
      <c r="E10" s="391"/>
      <c r="F10" s="391"/>
      <c r="G10" s="391"/>
      <c r="H10" s="391"/>
      <c r="I10" s="391"/>
      <c r="J10" s="391"/>
      <c r="K10" s="391"/>
      <c r="L10" s="391"/>
    </row>
    <row r="11" spans="2:12" ht="14.4" customHeight="1" x14ac:dyDescent="0.3">
      <c r="C11" s="3"/>
      <c r="D11" s="3"/>
      <c r="E11" s="3"/>
      <c r="F11" s="3"/>
      <c r="G11" s="3"/>
      <c r="H11" s="3"/>
      <c r="I11" s="3"/>
      <c r="J11" s="3"/>
      <c r="K11" s="3"/>
    </row>
    <row r="12" spans="2:12" ht="14.4" customHeight="1" x14ac:dyDescent="0.3">
      <c r="B12" s="3"/>
      <c r="C12" s="3"/>
      <c r="D12" s="3"/>
      <c r="E12" s="3"/>
      <c r="F12" s="3"/>
      <c r="G12" s="3"/>
      <c r="H12" s="3"/>
      <c r="I12" s="3"/>
      <c r="J12" s="3"/>
      <c r="K12" s="3"/>
    </row>
    <row r="13" spans="2:12" ht="14.4" customHeight="1" x14ac:dyDescent="0.3">
      <c r="B13" s="3"/>
      <c r="C13" s="3"/>
      <c r="D13" s="3"/>
      <c r="E13" s="3"/>
      <c r="F13" s="3"/>
      <c r="G13" s="3"/>
      <c r="H13" s="3"/>
      <c r="I13" s="3"/>
      <c r="J13" s="3"/>
      <c r="K13" s="3"/>
    </row>
    <row r="14" spans="2:12" ht="14.4" customHeight="1" x14ac:dyDescent="0.3">
      <c r="B14" s="3"/>
      <c r="C14" s="3"/>
      <c r="D14" s="3"/>
      <c r="E14" s="3"/>
      <c r="F14" s="3"/>
      <c r="G14" s="3"/>
      <c r="H14" s="3"/>
      <c r="I14" s="3"/>
      <c r="J14" s="3"/>
      <c r="K14" s="3"/>
    </row>
    <row r="15" spans="2:12" ht="14.4" customHeight="1" x14ac:dyDescent="0.3">
      <c r="B15" s="3"/>
      <c r="C15" s="3"/>
      <c r="D15" s="3"/>
      <c r="E15" s="3"/>
      <c r="F15" s="3"/>
      <c r="G15" s="3"/>
      <c r="H15" s="3"/>
      <c r="I15" s="3"/>
      <c r="J15" s="3"/>
      <c r="K15" s="3"/>
    </row>
    <row r="16" spans="2:12" ht="14.4" customHeight="1" x14ac:dyDescent="0.3">
      <c r="B16" s="401" t="s">
        <v>0</v>
      </c>
      <c r="C16" s="402"/>
      <c r="D16" s="402"/>
      <c r="E16" s="402"/>
      <c r="F16" s="402"/>
      <c r="G16" s="402"/>
      <c r="H16" s="402"/>
      <c r="I16" s="402"/>
      <c r="J16" s="402"/>
      <c r="K16" s="402"/>
      <c r="L16" s="391"/>
    </row>
    <row r="17" spans="2:12" ht="15.75" customHeight="1" x14ac:dyDescent="0.3">
      <c r="B17" s="402"/>
      <c r="C17" s="402"/>
      <c r="D17" s="402"/>
      <c r="E17" s="402"/>
      <c r="F17" s="402"/>
      <c r="G17" s="402"/>
      <c r="H17" s="402"/>
      <c r="I17" s="402"/>
      <c r="J17" s="402"/>
      <c r="K17" s="402"/>
      <c r="L17" s="391"/>
    </row>
    <row r="18" spans="2:12" ht="14.4" customHeight="1" x14ac:dyDescent="0.3">
      <c r="B18" s="402"/>
      <c r="C18" s="402"/>
      <c r="D18" s="402"/>
      <c r="E18" s="402"/>
      <c r="F18" s="402"/>
      <c r="G18" s="402"/>
      <c r="H18" s="402"/>
      <c r="I18" s="402"/>
      <c r="J18" s="402"/>
      <c r="K18" s="402"/>
      <c r="L18" s="391"/>
    </row>
    <row r="19" spans="2:12" ht="14.4" customHeight="1" x14ac:dyDescent="0.3">
      <c r="B19" s="402"/>
      <c r="C19" s="402"/>
      <c r="D19" s="402"/>
      <c r="E19" s="402"/>
      <c r="F19" s="402"/>
      <c r="G19" s="402"/>
      <c r="H19" s="402"/>
      <c r="I19" s="402"/>
      <c r="J19" s="402"/>
      <c r="K19" s="402"/>
      <c r="L19" s="391"/>
    </row>
    <row r="20" spans="2:12" ht="14.4" customHeight="1" x14ac:dyDescent="0.3">
      <c r="B20" s="402"/>
      <c r="C20" s="402"/>
      <c r="D20" s="402"/>
      <c r="E20" s="402"/>
      <c r="F20" s="402"/>
      <c r="G20" s="402"/>
      <c r="H20" s="402"/>
      <c r="I20" s="402"/>
      <c r="J20" s="402"/>
      <c r="K20" s="402"/>
      <c r="L20" s="391"/>
    </row>
    <row r="21" spans="2:12" ht="15" customHeight="1" x14ac:dyDescent="0.3">
      <c r="B21" s="402"/>
      <c r="C21" s="402"/>
      <c r="D21" s="402"/>
      <c r="E21" s="402"/>
      <c r="F21" s="402"/>
      <c r="G21" s="402"/>
      <c r="H21" s="402"/>
      <c r="I21" s="402"/>
      <c r="J21" s="402"/>
      <c r="K21" s="402"/>
      <c r="L21" s="391"/>
    </row>
    <row r="22" spans="2:12" ht="14.4" customHeight="1" x14ac:dyDescent="0.3">
      <c r="B22" s="402"/>
      <c r="C22" s="402"/>
      <c r="D22" s="402"/>
      <c r="E22" s="402"/>
      <c r="F22" s="402"/>
      <c r="G22" s="402"/>
      <c r="H22" s="402"/>
      <c r="I22" s="402"/>
      <c r="J22" s="402"/>
      <c r="K22" s="402"/>
      <c r="L22" s="391"/>
    </row>
    <row r="23" spans="2:12" ht="14.4" customHeight="1" x14ac:dyDescent="0.3">
      <c r="B23" s="402"/>
      <c r="C23" s="402"/>
      <c r="D23" s="402"/>
      <c r="E23" s="402"/>
      <c r="F23" s="402"/>
      <c r="G23" s="402"/>
      <c r="H23" s="402"/>
      <c r="I23" s="402"/>
      <c r="J23" s="402"/>
      <c r="K23" s="402"/>
      <c r="L23" s="391"/>
    </row>
    <row r="24" spans="2:12" ht="14.4" customHeight="1" x14ac:dyDescent="0.3">
      <c r="B24" s="31"/>
      <c r="C24" s="31"/>
      <c r="D24" s="31"/>
      <c r="E24" s="31"/>
      <c r="F24" s="31"/>
      <c r="G24" s="31"/>
      <c r="H24" s="31"/>
      <c r="I24" s="31"/>
      <c r="J24" s="31"/>
      <c r="K24" s="31"/>
    </row>
    <row r="25" spans="2:12" ht="14.4" customHeight="1" x14ac:dyDescent="0.3"/>
    <row r="26" spans="2:12" ht="14.4" customHeight="1" x14ac:dyDescent="0.3">
      <c r="B26" s="400"/>
      <c r="C26" s="400"/>
      <c r="D26" s="400"/>
      <c r="E26" s="400"/>
      <c r="F26" s="400"/>
      <c r="G26" s="400"/>
      <c r="H26" s="400"/>
      <c r="I26" s="400"/>
      <c r="J26" s="400"/>
      <c r="K26" s="400"/>
      <c r="L26" s="400"/>
    </row>
    <row r="27" spans="2:12" ht="14.4" customHeight="1" x14ac:dyDescent="0.3">
      <c r="B27" s="400"/>
      <c r="C27" s="400"/>
      <c r="D27" s="400"/>
      <c r="E27" s="400"/>
      <c r="F27" s="400"/>
      <c r="G27" s="400"/>
      <c r="H27" s="400"/>
      <c r="I27" s="400"/>
      <c r="J27" s="400"/>
      <c r="K27" s="400"/>
      <c r="L27" s="400"/>
    </row>
    <row r="28" spans="2:12" ht="14.4" customHeight="1" x14ac:dyDescent="0.3">
      <c r="B28" s="400"/>
      <c r="C28" s="400"/>
      <c r="D28" s="400"/>
      <c r="E28" s="400"/>
      <c r="F28" s="400"/>
      <c r="G28" s="400"/>
      <c r="H28" s="400"/>
      <c r="I28" s="400"/>
      <c r="J28" s="400"/>
      <c r="K28" s="400"/>
      <c r="L28" s="400"/>
    </row>
    <row r="29" spans="2:12" ht="14.4" customHeight="1" x14ac:dyDescent="0.3">
      <c r="B29" s="400"/>
      <c r="C29" s="400"/>
      <c r="D29" s="400"/>
      <c r="E29" s="400"/>
      <c r="F29" s="400"/>
      <c r="G29" s="400"/>
      <c r="H29" s="400"/>
      <c r="I29" s="400"/>
      <c r="J29" s="400"/>
      <c r="K29" s="400"/>
      <c r="L29" s="400"/>
    </row>
    <row r="30" spans="2:12" ht="14.4" customHeight="1" x14ac:dyDescent="0.3">
      <c r="B30" s="400"/>
      <c r="C30" s="400"/>
      <c r="D30" s="400"/>
      <c r="E30" s="400"/>
      <c r="F30" s="400"/>
      <c r="G30" s="400"/>
      <c r="H30" s="400"/>
      <c r="I30" s="400"/>
      <c r="J30" s="400"/>
      <c r="K30" s="400"/>
      <c r="L30" s="400"/>
    </row>
    <row r="35" spans="2:12" x14ac:dyDescent="0.3">
      <c r="B35" s="392"/>
      <c r="C35" s="393"/>
      <c r="D35" s="393"/>
      <c r="E35" s="393"/>
      <c r="F35" s="393"/>
      <c r="G35" s="393"/>
      <c r="H35" s="393"/>
      <c r="I35" s="393"/>
      <c r="J35" s="393"/>
      <c r="K35" s="393"/>
      <c r="L35" s="394"/>
    </row>
    <row r="36" spans="2:12" x14ac:dyDescent="0.3">
      <c r="B36" s="395"/>
      <c r="C36" s="391"/>
      <c r="D36" s="391"/>
      <c r="E36" s="391"/>
      <c r="F36" s="391"/>
      <c r="G36" s="391"/>
      <c r="H36" s="391"/>
      <c r="I36" s="391"/>
      <c r="J36" s="391"/>
      <c r="K36" s="391"/>
      <c r="L36" s="396"/>
    </row>
    <row r="37" spans="2:12" x14ac:dyDescent="0.3">
      <c r="B37" s="395"/>
      <c r="C37" s="391"/>
      <c r="D37" s="391"/>
      <c r="E37" s="391"/>
      <c r="F37" s="391"/>
      <c r="G37" s="391"/>
      <c r="H37" s="391"/>
      <c r="I37" s="391"/>
      <c r="J37" s="391"/>
      <c r="K37" s="391"/>
      <c r="L37" s="396"/>
    </row>
    <row r="38" spans="2:12" x14ac:dyDescent="0.3">
      <c r="B38" s="395"/>
      <c r="C38" s="391"/>
      <c r="D38" s="391"/>
      <c r="E38" s="391"/>
      <c r="F38" s="391"/>
      <c r="G38" s="391"/>
      <c r="H38" s="391"/>
      <c r="I38" s="391"/>
      <c r="J38" s="391"/>
      <c r="K38" s="391"/>
      <c r="L38" s="396"/>
    </row>
    <row r="39" spans="2:12" x14ac:dyDescent="0.3">
      <c r="B39" s="397"/>
      <c r="C39" s="398"/>
      <c r="D39" s="398"/>
      <c r="E39" s="398"/>
      <c r="F39" s="398"/>
      <c r="G39" s="398"/>
      <c r="H39" s="398"/>
      <c r="I39" s="398"/>
      <c r="J39" s="398"/>
      <c r="K39" s="398"/>
      <c r="L39" s="399"/>
    </row>
  </sheetData>
  <sheetProtection algorithmName="SHA-512" hashValue="HE5oxzT/C1S8Z3BNoJgAd1asel0ywG0F4bBJEmrrgUI0e2wSeVR7UNTbsMk/sMz2F6/X8kpx6ue5IMaJ1kVtlQ==" saltValue="T7yTe5hVon8RuTsHX50ARw==" spinCount="100000" sheet="1" objects="1" scenarios="1"/>
  <mergeCells count="4">
    <mergeCell ref="B4:L10"/>
    <mergeCell ref="B35:L39"/>
    <mergeCell ref="B26:L30"/>
    <mergeCell ref="B16:L23"/>
  </mergeCells>
  <pageMargins left="0.7" right="0.7" top="0.75" bottom="0.75" header="0.3" footer="0.3"/>
  <pageSetup paperSize="9" orientation="portrait" horizontalDpi="4294967294" vertic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57"/>
  <sheetViews>
    <sheetView showGridLines="0" zoomScale="80" zoomScaleNormal="80" workbookViewId="0">
      <selection activeCell="I48" sqref="I48"/>
    </sheetView>
  </sheetViews>
  <sheetFormatPr defaultColWidth="9.109375" defaultRowHeight="14.4" x14ac:dyDescent="0.3"/>
  <cols>
    <col min="1" max="2" width="9.109375" style="45"/>
    <col min="3" max="3" width="35.88671875" style="45" customWidth="1"/>
    <col min="4" max="5" width="20.88671875" style="45" customWidth="1"/>
    <col min="6" max="18" width="14.88671875" style="45" customWidth="1"/>
    <col min="19" max="16384" width="9.109375" style="45"/>
  </cols>
  <sheetData>
    <row r="1" spans="1:18" x14ac:dyDescent="0.3">
      <c r="A1" s="25"/>
      <c r="B1" s="25"/>
      <c r="C1" s="25"/>
      <c r="D1" s="25"/>
      <c r="E1" s="25"/>
      <c r="F1" s="25"/>
      <c r="G1" s="25"/>
      <c r="H1" s="25"/>
      <c r="I1" s="25"/>
      <c r="J1" s="25"/>
      <c r="K1" s="25"/>
      <c r="L1" s="25"/>
      <c r="M1" s="25"/>
      <c r="N1" s="25"/>
      <c r="O1" s="25"/>
      <c r="P1" s="25"/>
      <c r="Q1" s="25"/>
    </row>
    <row r="2" spans="1:18" x14ac:dyDescent="0.3">
      <c r="A2" s="554" t="s">
        <v>124</v>
      </c>
      <c r="B2" s="554"/>
      <c r="C2" s="554"/>
      <c r="D2" s="25"/>
      <c r="E2" s="25"/>
      <c r="F2" s="25"/>
      <c r="G2" s="25"/>
      <c r="H2" s="25"/>
      <c r="I2" s="25"/>
      <c r="J2" s="25"/>
      <c r="K2" s="25"/>
      <c r="L2" s="25"/>
      <c r="M2" s="25"/>
      <c r="N2" s="25"/>
      <c r="O2" s="25"/>
      <c r="P2" s="25"/>
      <c r="Q2" s="25"/>
    </row>
    <row r="3" spans="1:18" ht="25.5" customHeight="1" x14ac:dyDescent="0.3">
      <c r="A3" s="558" t="s">
        <v>125</v>
      </c>
      <c r="B3" s="559"/>
      <c r="C3" s="559"/>
      <c r="D3" s="559"/>
      <c r="E3" s="559"/>
      <c r="F3" s="559"/>
      <c r="G3" s="559"/>
      <c r="H3" s="559"/>
      <c r="I3" s="559"/>
      <c r="J3" s="559"/>
      <c r="K3" s="559"/>
      <c r="L3" s="559"/>
      <c r="M3" s="559"/>
      <c r="N3" s="559"/>
      <c r="O3" s="559"/>
      <c r="P3" s="559"/>
      <c r="Q3" s="559"/>
      <c r="R3" s="559"/>
    </row>
    <row r="4" spans="1:18" ht="29.25" customHeight="1" x14ac:dyDescent="0.3">
      <c r="A4" s="539" t="s">
        <v>126</v>
      </c>
      <c r="B4" s="539"/>
      <c r="C4" s="539"/>
      <c r="D4" s="234" t="s">
        <v>127</v>
      </c>
      <c r="E4" s="234" t="s">
        <v>128</v>
      </c>
      <c r="F4" s="234" t="s">
        <v>129</v>
      </c>
      <c r="G4" s="235">
        <f>+Uputstvo!$A$4</f>
        <v>2022</v>
      </c>
      <c r="H4" s="218">
        <f>+G4+1</f>
        <v>2023</v>
      </c>
      <c r="I4" s="218">
        <f t="shared" ref="I4:R4" si="0">+H4+1</f>
        <v>2024</v>
      </c>
      <c r="J4" s="218">
        <f t="shared" si="0"/>
        <v>2025</v>
      </c>
      <c r="K4" s="218">
        <f t="shared" si="0"/>
        <v>2026</v>
      </c>
      <c r="L4" s="218">
        <f t="shared" si="0"/>
        <v>2027</v>
      </c>
      <c r="M4" s="218">
        <f t="shared" si="0"/>
        <v>2028</v>
      </c>
      <c r="N4" s="218">
        <f t="shared" si="0"/>
        <v>2029</v>
      </c>
      <c r="O4" s="218">
        <f t="shared" si="0"/>
        <v>2030</v>
      </c>
      <c r="P4" s="218">
        <f t="shared" si="0"/>
        <v>2031</v>
      </c>
      <c r="Q4" s="218">
        <f t="shared" si="0"/>
        <v>2032</v>
      </c>
      <c r="R4" s="389">
        <f t="shared" si="0"/>
        <v>2033</v>
      </c>
    </row>
    <row r="5" spans="1:18" ht="6" customHeight="1" x14ac:dyDescent="0.3">
      <c r="A5" s="562"/>
      <c r="B5" s="562"/>
      <c r="C5" s="562"/>
      <c r="D5" s="562"/>
      <c r="E5" s="236"/>
      <c r="F5" s="237"/>
      <c r="G5" s="238"/>
      <c r="H5" s="239"/>
      <c r="I5" s="239"/>
      <c r="J5" s="239"/>
      <c r="K5" s="238"/>
      <c r="L5" s="238"/>
      <c r="M5" s="238"/>
      <c r="N5" s="238"/>
      <c r="O5" s="238"/>
      <c r="P5" s="238"/>
      <c r="Q5" s="238"/>
      <c r="R5" s="238"/>
    </row>
    <row r="6" spans="1:18" s="56" customFormat="1" x14ac:dyDescent="0.3">
      <c r="A6" s="549"/>
      <c r="B6" s="549"/>
      <c r="C6" s="549"/>
      <c r="D6" s="240"/>
      <c r="E6" s="240"/>
      <c r="F6" s="241"/>
      <c r="G6" s="242"/>
      <c r="H6" s="54"/>
      <c r="I6" s="54"/>
      <c r="J6" s="54"/>
      <c r="K6" s="54"/>
      <c r="L6" s="54"/>
      <c r="M6" s="54"/>
      <c r="N6" s="54"/>
      <c r="O6" s="54"/>
      <c r="P6" s="54"/>
      <c r="Q6" s="54"/>
      <c r="R6" s="54"/>
    </row>
    <row r="7" spans="1:18" s="56" customFormat="1" x14ac:dyDescent="0.3">
      <c r="A7" s="549"/>
      <c r="B7" s="549"/>
      <c r="C7" s="549"/>
      <c r="D7" s="240"/>
      <c r="E7" s="240"/>
      <c r="F7" s="241"/>
      <c r="G7" s="242"/>
      <c r="H7" s="54"/>
      <c r="I7" s="54"/>
      <c r="J7" s="54"/>
      <c r="K7" s="54"/>
      <c r="L7" s="54"/>
      <c r="M7" s="54"/>
      <c r="N7" s="54"/>
      <c r="O7" s="54"/>
      <c r="P7" s="54"/>
      <c r="Q7" s="54"/>
      <c r="R7" s="54"/>
    </row>
    <row r="8" spans="1:18" s="56" customFormat="1" x14ac:dyDescent="0.3">
      <c r="A8" s="549"/>
      <c r="B8" s="549"/>
      <c r="C8" s="549"/>
      <c r="D8" s="240"/>
      <c r="E8" s="240"/>
      <c r="F8" s="241"/>
      <c r="G8" s="242"/>
      <c r="H8" s="54"/>
      <c r="I8" s="54"/>
      <c r="J8" s="54"/>
      <c r="K8" s="54"/>
      <c r="L8" s="54"/>
      <c r="M8" s="54"/>
      <c r="N8" s="54"/>
      <c r="O8" s="54"/>
      <c r="P8" s="54"/>
      <c r="Q8" s="54"/>
      <c r="R8" s="54"/>
    </row>
    <row r="9" spans="1:18" s="56" customFormat="1" x14ac:dyDescent="0.3">
      <c r="A9" s="549"/>
      <c r="B9" s="549"/>
      <c r="C9" s="549"/>
      <c r="D9" s="240"/>
      <c r="E9" s="240"/>
      <c r="F9" s="243"/>
      <c r="G9" s="242"/>
      <c r="H9" s="54"/>
      <c r="I9" s="54"/>
      <c r="J9" s="54"/>
      <c r="K9" s="54"/>
      <c r="L9" s="54"/>
      <c r="M9" s="54"/>
      <c r="N9" s="54"/>
      <c r="O9" s="54"/>
      <c r="P9" s="54"/>
      <c r="Q9" s="54"/>
      <c r="R9" s="54"/>
    </row>
    <row r="10" spans="1:18" s="56" customFormat="1" x14ac:dyDescent="0.3">
      <c r="A10" s="549"/>
      <c r="B10" s="549"/>
      <c r="C10" s="549"/>
      <c r="D10" s="240"/>
      <c r="E10" s="240"/>
      <c r="F10" s="243"/>
      <c r="G10" s="242"/>
      <c r="H10" s="54"/>
      <c r="I10" s="54"/>
      <c r="J10" s="54"/>
      <c r="K10" s="54"/>
      <c r="L10" s="54"/>
      <c r="M10" s="54"/>
      <c r="N10" s="54"/>
      <c r="O10" s="54"/>
      <c r="P10" s="54"/>
      <c r="Q10" s="54"/>
      <c r="R10" s="54"/>
    </row>
    <row r="11" spans="1:18" s="56" customFormat="1" x14ac:dyDescent="0.3">
      <c r="A11" s="549"/>
      <c r="B11" s="549"/>
      <c r="C11" s="549"/>
      <c r="D11" s="240"/>
      <c r="E11" s="240"/>
      <c r="F11" s="243"/>
      <c r="G11" s="242"/>
      <c r="H11" s="54"/>
      <c r="I11" s="54"/>
      <c r="J11" s="54"/>
      <c r="K11" s="54"/>
      <c r="L11" s="54"/>
      <c r="M11" s="54"/>
      <c r="N11" s="54"/>
      <c r="O11" s="54"/>
      <c r="P11" s="54"/>
      <c r="Q11" s="54"/>
      <c r="R11" s="54"/>
    </row>
    <row r="12" spans="1:18" s="56" customFormat="1" x14ac:dyDescent="0.3">
      <c r="A12" s="549"/>
      <c r="B12" s="549"/>
      <c r="C12" s="549"/>
      <c r="D12" s="240"/>
      <c r="E12" s="240"/>
      <c r="F12" s="243"/>
      <c r="G12" s="242"/>
      <c r="H12" s="54"/>
      <c r="I12" s="54"/>
      <c r="J12" s="54"/>
      <c r="K12" s="54"/>
      <c r="L12" s="54"/>
      <c r="M12" s="54"/>
      <c r="N12" s="54"/>
      <c r="O12" s="54"/>
      <c r="P12" s="54"/>
      <c r="Q12" s="54"/>
      <c r="R12" s="54"/>
    </row>
    <row r="13" spans="1:18" s="56" customFormat="1" x14ac:dyDescent="0.3">
      <c r="A13" s="549"/>
      <c r="B13" s="549"/>
      <c r="C13" s="549"/>
      <c r="D13" s="240"/>
      <c r="E13" s="240"/>
      <c r="F13" s="243"/>
      <c r="G13" s="242"/>
      <c r="H13" s="54"/>
      <c r="I13" s="54"/>
      <c r="J13" s="54"/>
      <c r="K13" s="54"/>
      <c r="L13" s="54"/>
      <c r="M13" s="54"/>
      <c r="N13" s="54"/>
      <c r="O13" s="54"/>
      <c r="P13" s="54"/>
      <c r="Q13" s="54"/>
      <c r="R13" s="54"/>
    </row>
    <row r="14" spans="1:18" s="56" customFormat="1" x14ac:dyDescent="0.3">
      <c r="A14" s="549"/>
      <c r="B14" s="549"/>
      <c r="C14" s="549"/>
      <c r="D14" s="240"/>
      <c r="E14" s="240"/>
      <c r="F14" s="243"/>
      <c r="G14" s="242"/>
      <c r="H14" s="54"/>
      <c r="I14" s="54"/>
      <c r="J14" s="54"/>
      <c r="K14" s="54"/>
      <c r="L14" s="54"/>
      <c r="M14" s="54"/>
      <c r="N14" s="54"/>
      <c r="O14" s="54"/>
      <c r="P14" s="54"/>
      <c r="Q14" s="54"/>
      <c r="R14" s="54"/>
    </row>
    <row r="15" spans="1:18" s="56" customFormat="1" x14ac:dyDescent="0.3">
      <c r="A15" s="563"/>
      <c r="B15" s="564"/>
      <c r="C15" s="565"/>
      <c r="D15" s="244"/>
      <c r="E15" s="244"/>
      <c r="F15" s="245"/>
      <c r="G15" s="242"/>
      <c r="H15" s="54"/>
      <c r="I15" s="54"/>
      <c r="J15" s="54"/>
      <c r="K15" s="54"/>
      <c r="L15" s="54"/>
      <c r="M15" s="54"/>
      <c r="N15" s="54"/>
      <c r="O15" s="54"/>
      <c r="P15" s="54"/>
      <c r="Q15" s="54"/>
      <c r="R15" s="54"/>
    </row>
    <row r="16" spans="1:18" ht="6" customHeight="1" x14ac:dyDescent="0.3">
      <c r="A16" s="557"/>
      <c r="B16" s="557"/>
      <c r="C16" s="557"/>
      <c r="D16" s="557"/>
      <c r="E16" s="220"/>
      <c r="F16" s="246"/>
      <c r="G16" s="247"/>
      <c r="H16" s="248"/>
      <c r="I16" s="248"/>
      <c r="J16" s="248"/>
      <c r="K16" s="247"/>
      <c r="L16" s="247"/>
      <c r="M16" s="247"/>
      <c r="N16" s="247"/>
      <c r="O16" s="247"/>
      <c r="P16" s="247"/>
      <c r="Q16" s="247"/>
      <c r="R16" s="247"/>
    </row>
    <row r="17" spans="1:18" x14ac:dyDescent="0.3">
      <c r="A17" s="553" t="s">
        <v>79</v>
      </c>
      <c r="B17" s="553"/>
      <c r="C17" s="553"/>
      <c r="D17" s="225">
        <f>SUM(D5:D16)</f>
        <v>0</v>
      </c>
      <c r="E17" s="225">
        <f>SUM(E5:E16)</f>
        <v>0</v>
      </c>
      <c r="F17" s="249"/>
      <c r="G17" s="250">
        <f t="shared" ref="G17:Q17" si="1">SUM(G5:G16)</f>
        <v>0</v>
      </c>
      <c r="H17" s="225">
        <f t="shared" ref="H17" si="2">SUM(H5:H16)</f>
        <v>0</v>
      </c>
      <c r="I17" s="225">
        <f t="shared" ref="I17" si="3">SUM(I5:I16)</f>
        <v>0</v>
      </c>
      <c r="J17" s="225">
        <f t="shared" si="1"/>
        <v>0</v>
      </c>
      <c r="K17" s="225">
        <f t="shared" si="1"/>
        <v>0</v>
      </c>
      <c r="L17" s="225">
        <f t="shared" si="1"/>
        <v>0</v>
      </c>
      <c r="M17" s="225">
        <f t="shared" si="1"/>
        <v>0</v>
      </c>
      <c r="N17" s="225">
        <f t="shared" si="1"/>
        <v>0</v>
      </c>
      <c r="O17" s="225">
        <f t="shared" si="1"/>
        <v>0</v>
      </c>
      <c r="P17" s="225">
        <f t="shared" si="1"/>
        <v>0</v>
      </c>
      <c r="Q17" s="225">
        <f t="shared" si="1"/>
        <v>0</v>
      </c>
      <c r="R17" s="225">
        <f t="shared" ref="R17" si="4">SUM(R5:R16)</f>
        <v>0</v>
      </c>
    </row>
    <row r="18" spans="1:18" ht="15.75" customHeight="1" x14ac:dyDescent="0.3">
      <c r="A18" s="252"/>
      <c r="B18" s="252"/>
      <c r="C18" s="252"/>
      <c r="D18" s="252"/>
      <c r="E18" s="253"/>
      <c r="F18" s="254"/>
      <c r="G18" s="253"/>
      <c r="H18" s="253"/>
      <c r="I18" s="253"/>
      <c r="J18" s="253"/>
      <c r="K18" s="253"/>
      <c r="L18" s="253"/>
      <c r="M18" s="253"/>
      <c r="N18" s="253"/>
      <c r="O18" s="253"/>
      <c r="P18" s="253"/>
      <c r="Q18" s="253"/>
      <c r="R18" s="57"/>
    </row>
    <row r="19" spans="1:18" ht="15.75" customHeight="1" x14ac:dyDescent="0.3">
      <c r="A19" s="252"/>
      <c r="B19" s="252"/>
      <c r="C19" s="252"/>
      <c r="D19" s="252"/>
      <c r="E19" s="253"/>
      <c r="F19" s="254"/>
      <c r="G19" s="253"/>
      <c r="H19" s="253"/>
      <c r="I19" s="253"/>
      <c r="J19" s="253"/>
      <c r="K19" s="253"/>
      <c r="L19" s="253"/>
      <c r="M19" s="253"/>
      <c r="N19" s="253"/>
      <c r="O19" s="253"/>
      <c r="P19" s="253"/>
      <c r="Q19" s="253"/>
      <c r="R19" s="57"/>
    </row>
    <row r="20" spans="1:18" ht="25.5" customHeight="1" x14ac:dyDescent="0.3">
      <c r="A20" s="539" t="s">
        <v>130</v>
      </c>
      <c r="B20" s="539"/>
      <c r="C20" s="539"/>
      <c r="D20" s="539"/>
      <c r="E20" s="539"/>
      <c r="F20" s="539"/>
      <c r="G20" s="539"/>
      <c r="H20" s="539"/>
      <c r="I20" s="539"/>
      <c r="J20" s="539"/>
      <c r="K20" s="539"/>
      <c r="L20" s="539"/>
      <c r="M20" s="539"/>
      <c r="N20" s="539"/>
      <c r="O20" s="539"/>
      <c r="P20" s="539"/>
      <c r="Q20" s="539"/>
      <c r="R20" s="539"/>
    </row>
    <row r="21" spans="1:18" ht="18.600000000000001" customHeight="1" x14ac:dyDescent="0.3">
      <c r="A21" s="604" t="s">
        <v>126</v>
      </c>
      <c r="B21" s="673"/>
      <c r="C21" s="673"/>
      <c r="D21" s="674"/>
      <c r="E21" s="675" t="s">
        <v>127</v>
      </c>
      <c r="F21" s="675" t="s">
        <v>129</v>
      </c>
      <c r="G21" s="255"/>
      <c r="H21" s="255"/>
      <c r="I21" s="539" t="s">
        <v>131</v>
      </c>
      <c r="J21" s="539"/>
      <c r="K21" s="539"/>
      <c r="L21" s="539"/>
      <c r="M21" s="539"/>
      <c r="N21" s="539"/>
      <c r="O21" s="539"/>
      <c r="P21" s="539"/>
      <c r="Q21" s="539"/>
      <c r="R21" s="539"/>
    </row>
    <row r="22" spans="1:18" ht="23.1" customHeight="1" x14ac:dyDescent="0.3">
      <c r="A22" s="558"/>
      <c r="B22" s="559"/>
      <c r="C22" s="559"/>
      <c r="D22" s="560"/>
      <c r="E22" s="538"/>
      <c r="F22" s="538"/>
      <c r="G22" s="255"/>
      <c r="H22" s="255"/>
      <c r="I22" s="389">
        <f t="shared" ref="I22:Q22" si="5">+I4</f>
        <v>2024</v>
      </c>
      <c r="J22" s="218">
        <f t="shared" si="5"/>
        <v>2025</v>
      </c>
      <c r="K22" s="218">
        <f t="shared" si="5"/>
        <v>2026</v>
      </c>
      <c r="L22" s="218">
        <f t="shared" si="5"/>
        <v>2027</v>
      </c>
      <c r="M22" s="218">
        <f t="shared" si="5"/>
        <v>2028</v>
      </c>
      <c r="N22" s="218">
        <f t="shared" si="5"/>
        <v>2029</v>
      </c>
      <c r="O22" s="218">
        <f t="shared" si="5"/>
        <v>2030</v>
      </c>
      <c r="P22" s="218">
        <f t="shared" si="5"/>
        <v>2031</v>
      </c>
      <c r="Q22" s="218">
        <f t="shared" si="5"/>
        <v>2032</v>
      </c>
      <c r="R22" s="389">
        <f t="shared" ref="R22" si="6">+R4</f>
        <v>2033</v>
      </c>
    </row>
    <row r="23" spans="1:18" ht="6" customHeight="1" x14ac:dyDescent="0.3">
      <c r="A23" s="557"/>
      <c r="B23" s="557"/>
      <c r="C23" s="557"/>
      <c r="D23" s="557"/>
      <c r="E23" s="220"/>
      <c r="F23" s="246"/>
      <c r="G23" s="255"/>
      <c r="H23" s="255"/>
      <c r="I23" s="247"/>
      <c r="J23" s="248"/>
      <c r="K23" s="247"/>
      <c r="L23" s="247"/>
      <c r="M23" s="247"/>
      <c r="N23" s="247"/>
      <c r="O23" s="247"/>
      <c r="P23" s="247"/>
      <c r="Q23" s="247"/>
      <c r="R23" s="247"/>
    </row>
    <row r="24" spans="1:18" s="56" customFormat="1" x14ac:dyDescent="0.3">
      <c r="A24" s="556"/>
      <c r="B24" s="556"/>
      <c r="C24" s="556"/>
      <c r="D24" s="556"/>
      <c r="E24" s="54"/>
      <c r="F24" s="257"/>
      <c r="G24" s="258"/>
      <c r="H24" s="258"/>
      <c r="I24" s="54"/>
      <c r="J24" s="89"/>
      <c r="K24" s="89"/>
      <c r="L24" s="89"/>
      <c r="M24" s="89"/>
      <c r="N24" s="89"/>
      <c r="O24" s="89"/>
      <c r="P24" s="89"/>
      <c r="Q24" s="89"/>
      <c r="R24" s="89"/>
    </row>
    <row r="25" spans="1:18" s="56" customFormat="1" x14ac:dyDescent="0.3">
      <c r="A25" s="556"/>
      <c r="B25" s="556"/>
      <c r="C25" s="556"/>
      <c r="D25" s="556"/>
      <c r="E25" s="54"/>
      <c r="F25" s="257"/>
      <c r="G25" s="258"/>
      <c r="H25" s="258"/>
      <c r="I25" s="54"/>
      <c r="J25" s="54"/>
      <c r="K25" s="54"/>
      <c r="L25" s="54"/>
      <c r="M25" s="54"/>
      <c r="N25" s="54"/>
      <c r="O25" s="54"/>
      <c r="P25" s="54"/>
      <c r="Q25" s="54"/>
      <c r="R25" s="54"/>
    </row>
    <row r="26" spans="1:18" s="56" customFormat="1" x14ac:dyDescent="0.3">
      <c r="A26" s="556"/>
      <c r="B26" s="556"/>
      <c r="C26" s="556"/>
      <c r="D26" s="556"/>
      <c r="E26" s="54"/>
      <c r="F26" s="257"/>
      <c r="G26" s="258"/>
      <c r="H26" s="258"/>
      <c r="I26" s="54"/>
      <c r="J26" s="54"/>
      <c r="K26" s="54"/>
      <c r="L26" s="54"/>
      <c r="M26" s="54"/>
      <c r="N26" s="54"/>
      <c r="O26" s="54"/>
      <c r="P26" s="54"/>
      <c r="Q26" s="54"/>
      <c r="R26" s="54"/>
    </row>
    <row r="27" spans="1:18" s="56" customFormat="1" x14ac:dyDescent="0.3">
      <c r="A27" s="556"/>
      <c r="B27" s="556"/>
      <c r="C27" s="556"/>
      <c r="D27" s="556"/>
      <c r="E27" s="54"/>
      <c r="F27" s="257"/>
      <c r="G27" s="258"/>
      <c r="H27" s="258"/>
      <c r="I27" s="54"/>
      <c r="J27" s="54"/>
      <c r="K27" s="54"/>
      <c r="L27" s="54"/>
      <c r="M27" s="54"/>
      <c r="N27" s="54"/>
      <c r="O27" s="54"/>
      <c r="P27" s="54"/>
      <c r="Q27" s="54"/>
      <c r="R27" s="54"/>
    </row>
    <row r="28" spans="1:18" s="56" customFormat="1" x14ac:dyDescent="0.3">
      <c r="A28" s="556"/>
      <c r="B28" s="556"/>
      <c r="C28" s="556"/>
      <c r="D28" s="556"/>
      <c r="E28" s="54"/>
      <c r="F28" s="257"/>
      <c r="G28" s="258"/>
      <c r="H28" s="258"/>
      <c r="I28" s="54"/>
      <c r="J28" s="54"/>
      <c r="K28" s="54"/>
      <c r="L28" s="54"/>
      <c r="M28" s="54"/>
      <c r="N28" s="54"/>
      <c r="O28" s="54"/>
      <c r="P28" s="54"/>
      <c r="Q28" s="54"/>
      <c r="R28" s="54"/>
    </row>
    <row r="29" spans="1:18" s="56" customFormat="1" x14ac:dyDescent="0.3">
      <c r="A29" s="556"/>
      <c r="B29" s="556"/>
      <c r="C29" s="556"/>
      <c r="D29" s="556"/>
      <c r="E29" s="54"/>
      <c r="F29" s="257"/>
      <c r="G29" s="258"/>
      <c r="H29" s="258"/>
      <c r="I29" s="54"/>
      <c r="J29" s="54"/>
      <c r="K29" s="54"/>
      <c r="L29" s="54"/>
      <c r="M29" s="54"/>
      <c r="N29" s="54"/>
      <c r="O29" s="54"/>
      <c r="P29" s="54"/>
      <c r="Q29" s="54"/>
      <c r="R29" s="54"/>
    </row>
    <row r="30" spans="1:18" s="56" customFormat="1" x14ac:dyDescent="0.3">
      <c r="A30" s="556"/>
      <c r="B30" s="556"/>
      <c r="C30" s="556"/>
      <c r="D30" s="556"/>
      <c r="E30" s="54"/>
      <c r="F30" s="257"/>
      <c r="G30" s="258"/>
      <c r="H30" s="258"/>
      <c r="I30" s="54"/>
      <c r="J30" s="54"/>
      <c r="K30" s="54"/>
      <c r="L30" s="54"/>
      <c r="M30" s="54"/>
      <c r="N30" s="54"/>
      <c r="O30" s="54"/>
      <c r="P30" s="54"/>
      <c r="Q30" s="54"/>
      <c r="R30" s="54"/>
    </row>
    <row r="31" spans="1:18" s="56" customFormat="1" x14ac:dyDescent="0.3">
      <c r="A31" s="556"/>
      <c r="B31" s="556"/>
      <c r="C31" s="556"/>
      <c r="D31" s="556"/>
      <c r="E31" s="54"/>
      <c r="F31" s="257"/>
      <c r="G31" s="258"/>
      <c r="H31" s="258"/>
      <c r="I31" s="54"/>
      <c r="J31" s="54"/>
      <c r="K31" s="54"/>
      <c r="L31" s="54"/>
      <c r="M31" s="54"/>
      <c r="N31" s="54"/>
      <c r="O31" s="54"/>
      <c r="P31" s="54"/>
      <c r="Q31" s="54"/>
      <c r="R31" s="54"/>
    </row>
    <row r="32" spans="1:18" s="56" customFormat="1" x14ac:dyDescent="0.3">
      <c r="A32" s="556"/>
      <c r="B32" s="556"/>
      <c r="C32" s="556"/>
      <c r="D32" s="556"/>
      <c r="E32" s="54"/>
      <c r="F32" s="257"/>
      <c r="G32" s="258"/>
      <c r="H32" s="258"/>
      <c r="I32" s="54"/>
      <c r="J32" s="54"/>
      <c r="K32" s="54"/>
      <c r="L32" s="54"/>
      <c r="M32" s="54"/>
      <c r="N32" s="54"/>
      <c r="O32" s="54"/>
      <c r="P32" s="54"/>
      <c r="Q32" s="54"/>
      <c r="R32" s="54"/>
    </row>
    <row r="33" spans="1:18" s="56" customFormat="1" x14ac:dyDescent="0.3">
      <c r="A33" s="556"/>
      <c r="B33" s="556"/>
      <c r="C33" s="556"/>
      <c r="D33" s="556"/>
      <c r="E33" s="54"/>
      <c r="F33" s="257"/>
      <c r="G33" s="258"/>
      <c r="H33" s="258"/>
      <c r="I33" s="54"/>
      <c r="J33" s="54"/>
      <c r="K33" s="54"/>
      <c r="L33" s="54"/>
      <c r="M33" s="54"/>
      <c r="N33" s="54"/>
      <c r="O33" s="54"/>
      <c r="P33" s="54"/>
      <c r="Q33" s="54"/>
      <c r="R33" s="54"/>
    </row>
    <row r="34" spans="1:18" ht="6" customHeight="1" x14ac:dyDescent="0.3">
      <c r="A34" s="561"/>
      <c r="B34" s="561"/>
      <c r="C34" s="561"/>
      <c r="D34" s="561"/>
      <c r="E34" s="220"/>
      <c r="F34" s="246"/>
      <c r="G34" s="255"/>
      <c r="H34" s="255"/>
      <c r="I34" s="247"/>
      <c r="J34" s="248"/>
      <c r="K34" s="247"/>
      <c r="L34" s="247"/>
      <c r="M34" s="247"/>
      <c r="N34" s="247"/>
      <c r="O34" s="247"/>
      <c r="P34" s="247"/>
      <c r="Q34" s="247"/>
      <c r="R34" s="247"/>
    </row>
    <row r="35" spans="1:18" s="114" customFormat="1" ht="15.75" customHeight="1" x14ac:dyDescent="0.3">
      <c r="A35" s="555" t="s">
        <v>79</v>
      </c>
      <c r="B35" s="555"/>
      <c r="C35" s="555"/>
      <c r="D35" s="555"/>
      <c r="E35" s="225">
        <f>SUM(E23:E34)</f>
        <v>0</v>
      </c>
      <c r="F35" s="259"/>
      <c r="G35" s="260"/>
      <c r="H35" s="260"/>
      <c r="I35" s="225">
        <f t="shared" ref="I35:Q35" si="7">SUM(I23:I34)</f>
        <v>0</v>
      </c>
      <c r="J35" s="225">
        <f t="shared" si="7"/>
        <v>0</v>
      </c>
      <c r="K35" s="225">
        <f t="shared" si="7"/>
        <v>0</v>
      </c>
      <c r="L35" s="225">
        <f t="shared" si="7"/>
        <v>0</v>
      </c>
      <c r="M35" s="225">
        <f t="shared" si="7"/>
        <v>0</v>
      </c>
      <c r="N35" s="225">
        <f t="shared" si="7"/>
        <v>0</v>
      </c>
      <c r="O35" s="225">
        <f t="shared" si="7"/>
        <v>0</v>
      </c>
      <c r="P35" s="225">
        <f t="shared" si="7"/>
        <v>0</v>
      </c>
      <c r="Q35" s="225">
        <f t="shared" si="7"/>
        <v>0</v>
      </c>
      <c r="R35" s="225">
        <f t="shared" ref="R35" si="8">SUM(R23:R34)</f>
        <v>0</v>
      </c>
    </row>
    <row r="36" spans="1:18" ht="15.75" customHeight="1" x14ac:dyDescent="0.3">
      <c r="A36" s="252"/>
      <c r="B36" s="252"/>
      <c r="C36" s="252"/>
      <c r="D36" s="252"/>
      <c r="E36" s="253"/>
      <c r="F36" s="254"/>
      <c r="G36" s="253"/>
      <c r="H36" s="253"/>
      <c r="I36" s="253"/>
      <c r="J36" s="253"/>
      <c r="K36" s="253"/>
      <c r="L36" s="253"/>
      <c r="M36" s="253"/>
      <c r="N36" s="253"/>
      <c r="O36" s="253"/>
      <c r="P36" s="253"/>
      <c r="Q36" s="253"/>
      <c r="R36" s="57"/>
    </row>
    <row r="37" spans="1:18" ht="15.75" customHeight="1" x14ac:dyDescent="0.3">
      <c r="A37" s="252"/>
      <c r="B37" s="252"/>
      <c r="C37" s="252"/>
      <c r="D37" s="252"/>
      <c r="E37" s="253"/>
      <c r="F37" s="254"/>
      <c r="G37" s="253"/>
      <c r="H37" s="253"/>
      <c r="I37" s="253"/>
      <c r="J37" s="253"/>
      <c r="K37" s="253"/>
      <c r="L37" s="253"/>
      <c r="M37" s="253"/>
      <c r="N37" s="253"/>
      <c r="O37" s="253"/>
      <c r="P37" s="253"/>
      <c r="Q37" s="253"/>
      <c r="R37" s="57"/>
    </row>
    <row r="38" spans="1:18" ht="35.1" customHeight="1" x14ac:dyDescent="0.3">
      <c r="A38" s="550" t="s">
        <v>132</v>
      </c>
      <c r="B38" s="551"/>
      <c r="C38" s="551"/>
      <c r="D38" s="552"/>
      <c r="E38" s="225">
        <f>E35+E17</f>
        <v>0</v>
      </c>
      <c r="F38" s="261"/>
      <c r="G38" s="225">
        <f t="shared" ref="G38:R38" si="9">G35+G17</f>
        <v>0</v>
      </c>
      <c r="H38" s="225">
        <f t="shared" si="9"/>
        <v>0</v>
      </c>
      <c r="I38" s="225">
        <f t="shared" si="9"/>
        <v>0</v>
      </c>
      <c r="J38" s="225">
        <f t="shared" si="9"/>
        <v>0</v>
      </c>
      <c r="K38" s="225">
        <f t="shared" si="9"/>
        <v>0</v>
      </c>
      <c r="L38" s="225">
        <f t="shared" si="9"/>
        <v>0</v>
      </c>
      <c r="M38" s="225">
        <f t="shared" si="9"/>
        <v>0</v>
      </c>
      <c r="N38" s="225">
        <f t="shared" si="9"/>
        <v>0</v>
      </c>
      <c r="O38" s="225">
        <f t="shared" si="9"/>
        <v>0</v>
      </c>
      <c r="P38" s="225">
        <f t="shared" si="9"/>
        <v>0</v>
      </c>
      <c r="Q38" s="225">
        <f t="shared" si="9"/>
        <v>0</v>
      </c>
      <c r="R38" s="225">
        <f t="shared" si="9"/>
        <v>0</v>
      </c>
    </row>
    <row r="39" spans="1:18" ht="15" thickBot="1" x14ac:dyDescent="0.35">
      <c r="A39" s="25"/>
      <c r="B39" s="25"/>
      <c r="C39" s="25"/>
      <c r="D39" s="25"/>
      <c r="E39" s="25"/>
      <c r="F39" s="25"/>
      <c r="G39" s="25"/>
      <c r="H39" s="25"/>
      <c r="I39" s="25"/>
      <c r="J39" s="25"/>
      <c r="K39" s="25"/>
      <c r="L39" s="25"/>
      <c r="M39" s="25"/>
      <c r="N39" s="25"/>
      <c r="O39" s="25"/>
      <c r="P39" s="25"/>
      <c r="Q39" s="25"/>
    </row>
    <row r="40" spans="1:18" s="9" customFormat="1" ht="15" thickBot="1" x14ac:dyDescent="0.35">
      <c r="A40" s="489" t="s">
        <v>55</v>
      </c>
      <c r="B40" s="490"/>
      <c r="C40" s="490"/>
      <c r="D40" s="490"/>
      <c r="E40" s="490"/>
      <c r="F40" s="490"/>
      <c r="G40" s="491"/>
      <c r="H40" s="45"/>
      <c r="I40" s="45"/>
      <c r="J40" s="45"/>
      <c r="K40" s="45"/>
      <c r="L40" s="114"/>
      <c r="M40" s="114"/>
      <c r="N40" s="114"/>
    </row>
    <row r="41" spans="1:18" ht="18" customHeight="1" x14ac:dyDescent="0.3">
      <c r="A41" s="506" t="s">
        <v>63</v>
      </c>
      <c r="B41" s="507"/>
      <c r="C41" s="507"/>
      <c r="D41" s="507"/>
      <c r="E41" s="507"/>
      <c r="F41" s="507"/>
      <c r="G41" s="508"/>
      <c r="H41" s="69"/>
      <c r="I41" s="69"/>
      <c r="J41" s="69"/>
    </row>
    <row r="42" spans="1:18" ht="18" customHeight="1" x14ac:dyDescent="0.3">
      <c r="A42" s="512" t="s">
        <v>133</v>
      </c>
      <c r="B42" s="500"/>
      <c r="C42" s="500"/>
      <c r="D42" s="500"/>
      <c r="E42" s="500"/>
      <c r="F42" s="500"/>
      <c r="G42" s="501"/>
    </row>
    <row r="43" spans="1:18" ht="18" customHeight="1" x14ac:dyDescent="0.3">
      <c r="A43" s="512" t="s">
        <v>134</v>
      </c>
      <c r="B43" s="500"/>
      <c r="C43" s="500"/>
      <c r="D43" s="500"/>
      <c r="E43" s="500"/>
      <c r="F43" s="500"/>
      <c r="G43" s="501"/>
    </row>
    <row r="44" spans="1:18" ht="36.75" customHeight="1" x14ac:dyDescent="0.3">
      <c r="A44" s="512" t="s">
        <v>135</v>
      </c>
      <c r="B44" s="500"/>
      <c r="C44" s="500"/>
      <c r="D44" s="500"/>
      <c r="E44" s="500"/>
      <c r="F44" s="500"/>
      <c r="G44" s="501"/>
    </row>
    <row r="45" spans="1:18" ht="32.1" customHeight="1" x14ac:dyDescent="0.3">
      <c r="A45" s="475" t="s">
        <v>66</v>
      </c>
      <c r="B45" s="467"/>
      <c r="C45" s="467"/>
      <c r="D45" s="467"/>
      <c r="E45" s="467"/>
      <c r="F45" s="467"/>
      <c r="G45" s="468"/>
      <c r="H45" s="69"/>
      <c r="I45" s="69"/>
      <c r="J45" s="69"/>
    </row>
    <row r="46" spans="1:18" ht="32.1" customHeight="1" thickBot="1" x14ac:dyDescent="0.35">
      <c r="A46" s="503" t="s">
        <v>67</v>
      </c>
      <c r="B46" s="504"/>
      <c r="C46" s="504"/>
      <c r="D46" s="504"/>
      <c r="E46" s="504"/>
      <c r="F46" s="504"/>
      <c r="G46" s="505"/>
    </row>
    <row r="47" spans="1:18" x14ac:dyDescent="0.3">
      <c r="A47" s="25"/>
      <c r="B47" s="25"/>
      <c r="C47" s="25"/>
      <c r="D47" s="25"/>
      <c r="E47" s="25"/>
      <c r="F47" s="25"/>
      <c r="G47" s="25"/>
      <c r="H47" s="25"/>
      <c r="I47" s="25"/>
      <c r="J47" s="25"/>
      <c r="K47" s="25"/>
      <c r="L47" s="262"/>
      <c r="M47" s="25"/>
      <c r="N47" s="25"/>
      <c r="O47" s="25"/>
      <c r="P47" s="25"/>
      <c r="Q47" s="25"/>
    </row>
    <row r="48" spans="1:18" x14ac:dyDescent="0.3">
      <c r="G48" s="263"/>
      <c r="H48" s="263"/>
      <c r="I48" s="263"/>
      <c r="L48" s="263"/>
    </row>
    <row r="50" spans="5:11" x14ac:dyDescent="0.3">
      <c r="E50" s="264"/>
    </row>
    <row r="51" spans="5:11" x14ac:dyDescent="0.3">
      <c r="E51" s="264"/>
    </row>
    <row r="52" spans="5:11" x14ac:dyDescent="0.3">
      <c r="E52" s="264"/>
      <c r="K52" s="264"/>
    </row>
    <row r="53" spans="5:11" x14ac:dyDescent="0.3">
      <c r="E53" s="264"/>
      <c r="K53" s="264"/>
    </row>
    <row r="54" spans="5:11" x14ac:dyDescent="0.3">
      <c r="E54" s="264"/>
      <c r="K54" s="264"/>
    </row>
    <row r="55" spans="5:11" x14ac:dyDescent="0.3">
      <c r="E55" s="264"/>
    </row>
    <row r="56" spans="5:11" x14ac:dyDescent="0.3">
      <c r="E56" s="264"/>
    </row>
    <row r="57" spans="5:11" x14ac:dyDescent="0.3">
      <c r="E57" s="264"/>
    </row>
  </sheetData>
  <sheetProtection algorithmName="SHA-512" hashValue="fS2t187uNqrMvKDfAgSaZLdJhk1Fo3VsmJttG7Rzpe77H6ZpIMELtpFExl7d2NrYJ9SGmgGtFbrubvp+oCVpsw==" saltValue="ZNiOR7AcCS8TDnqy5eDWFg==" spinCount="100000" sheet="1" formatColumns="0" formatRows="0" insertRows="0"/>
  <mergeCells count="42">
    <mergeCell ref="A3:R3"/>
    <mergeCell ref="A20:R20"/>
    <mergeCell ref="I21:R21"/>
    <mergeCell ref="A41:G41"/>
    <mergeCell ref="A42:G42"/>
    <mergeCell ref="A43:G43"/>
    <mergeCell ref="A44:G44"/>
    <mergeCell ref="A45:G45"/>
    <mergeCell ref="A46:G46"/>
    <mergeCell ref="A28:D28"/>
    <mergeCell ref="A34:D34"/>
    <mergeCell ref="A5:D5"/>
    <mergeCell ref="A16:D16"/>
    <mergeCell ref="A8:C8"/>
    <mergeCell ref="A32:D32"/>
    <mergeCell ref="A6:C6"/>
    <mergeCell ref="A15:C15"/>
    <mergeCell ref="A4:C4"/>
    <mergeCell ref="A7:C7"/>
    <mergeCell ref="A11:C11"/>
    <mergeCell ref="A12:C12"/>
    <mergeCell ref="A14:C14"/>
    <mergeCell ref="A9:C9"/>
    <mergeCell ref="A2:C2"/>
    <mergeCell ref="A35:D35"/>
    <mergeCell ref="A29:D29"/>
    <mergeCell ref="A31:D31"/>
    <mergeCell ref="A33:D33"/>
    <mergeCell ref="A24:D24"/>
    <mergeCell ref="A30:D30"/>
    <mergeCell ref="A23:D23"/>
    <mergeCell ref="A25:D25"/>
    <mergeCell ref="A26:D26"/>
    <mergeCell ref="A27:D27"/>
    <mergeCell ref="F21:F22"/>
    <mergeCell ref="E21:E22"/>
    <mergeCell ref="A21:D22"/>
    <mergeCell ref="A10:C10"/>
    <mergeCell ref="A38:D38"/>
    <mergeCell ref="A40:G40"/>
    <mergeCell ref="A17:C17"/>
    <mergeCell ref="A13:C13"/>
  </mergeCells>
  <dataValidations count="1">
    <dataValidation type="decimal" operator="greaterThanOrEqual" allowBlank="1" showInputMessage="1" showErrorMessage="1" errorTitle="Pogrešan unos!" error="Molimo da unesete broj koji je veći ili jednak 0 (nuli)" sqref="D6:R15 E24:F33 I24:R33" xr:uid="{00000000-0002-0000-0A00-000000000000}">
      <formula1>0</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72"/>
  <sheetViews>
    <sheetView showGridLines="0" zoomScaleNormal="100" workbookViewId="0">
      <selection activeCell="D75" sqref="D75"/>
    </sheetView>
  </sheetViews>
  <sheetFormatPr defaultColWidth="9.109375" defaultRowHeight="14.4" x14ac:dyDescent="0.3"/>
  <cols>
    <col min="1" max="1" width="87" style="45" customWidth="1"/>
    <col min="2" max="5" width="16.88671875" style="45" customWidth="1"/>
    <col min="6" max="16384" width="9.109375" style="45"/>
  </cols>
  <sheetData>
    <row r="1" spans="1:4" x14ac:dyDescent="0.3">
      <c r="A1" s="25"/>
      <c r="B1" s="25"/>
      <c r="C1" s="25"/>
      <c r="D1" s="25"/>
    </row>
    <row r="2" spans="1:4" x14ac:dyDescent="0.3">
      <c r="A2" s="138" t="s">
        <v>136</v>
      </c>
      <c r="B2" s="25"/>
      <c r="C2" s="25"/>
      <c r="D2" s="25"/>
    </row>
    <row r="3" spans="1:4" x14ac:dyDescent="0.3">
      <c r="A3" s="539" t="s">
        <v>70</v>
      </c>
      <c r="B3" s="541" t="s">
        <v>137</v>
      </c>
      <c r="C3" s="545"/>
      <c r="D3" s="539" t="s">
        <v>79</v>
      </c>
    </row>
    <row r="4" spans="1:4" x14ac:dyDescent="0.3">
      <c r="A4" s="539"/>
      <c r="B4" s="218">
        <f>+Uputstvo!$A$4+2</f>
        <v>2024</v>
      </c>
      <c r="C4" s="218">
        <f>+B4+1</f>
        <v>2025</v>
      </c>
      <c r="D4" s="539"/>
    </row>
    <row r="5" spans="1:4" ht="25.35" customHeight="1" x14ac:dyDescent="0.3">
      <c r="A5" s="541" t="s">
        <v>138</v>
      </c>
      <c r="B5" s="542"/>
      <c r="C5" s="542"/>
      <c r="D5" s="545"/>
    </row>
    <row r="6" spans="1:4" ht="6" customHeight="1" x14ac:dyDescent="0.3">
      <c r="A6" s="265"/>
      <c r="B6" s="266"/>
      <c r="C6" s="266"/>
      <c r="D6" s="220"/>
    </row>
    <row r="7" spans="1:4" x14ac:dyDescent="0.3">
      <c r="A7" s="221" t="s">
        <v>139</v>
      </c>
      <c r="B7" s="222">
        <f>+SUM(B8:B14)</f>
        <v>0</v>
      </c>
      <c r="C7" s="222">
        <f>+SUM(C8:C14)</f>
        <v>0</v>
      </c>
      <c r="D7" s="222">
        <f>+SUM(D8:D14)</f>
        <v>0</v>
      </c>
    </row>
    <row r="8" spans="1:4" ht="6" customHeight="1" x14ac:dyDescent="0.3">
      <c r="A8" s="265"/>
      <c r="B8" s="266"/>
      <c r="C8" s="266"/>
      <c r="D8" s="220"/>
    </row>
    <row r="9" spans="1:4" s="56" customFormat="1" x14ac:dyDescent="0.3">
      <c r="A9" s="267"/>
      <c r="B9" s="268"/>
      <c r="C9" s="268"/>
      <c r="D9" s="174">
        <f>+SUM(B9:C9)</f>
        <v>0</v>
      </c>
    </row>
    <row r="10" spans="1:4" s="56" customFormat="1" x14ac:dyDescent="0.3">
      <c r="A10" s="267"/>
      <c r="B10" s="268"/>
      <c r="C10" s="268"/>
      <c r="D10" s="174">
        <f>+SUM(B10:C10)</f>
        <v>0</v>
      </c>
    </row>
    <row r="11" spans="1:4" s="56" customFormat="1" x14ac:dyDescent="0.3">
      <c r="A11" s="267"/>
      <c r="B11" s="268"/>
      <c r="C11" s="268"/>
      <c r="D11" s="174">
        <f>+SUM(B11:C11)</f>
        <v>0</v>
      </c>
    </row>
    <row r="12" spans="1:4" s="56" customFormat="1" x14ac:dyDescent="0.3">
      <c r="A12" s="269"/>
      <c r="B12" s="268"/>
      <c r="C12" s="268"/>
      <c r="D12" s="174">
        <f>+SUM(B12:C12)</f>
        <v>0</v>
      </c>
    </row>
    <row r="13" spans="1:4" s="56" customFormat="1" x14ac:dyDescent="0.3">
      <c r="A13" s="270"/>
      <c r="B13" s="54"/>
      <c r="C13" s="54"/>
      <c r="D13" s="174">
        <f>+SUM(B13:C13)</f>
        <v>0</v>
      </c>
    </row>
    <row r="14" spans="1:4" ht="6" customHeight="1" x14ac:dyDescent="0.3">
      <c r="A14" s="265"/>
      <c r="B14" s="266"/>
      <c r="C14" s="266"/>
      <c r="D14" s="220"/>
    </row>
    <row r="15" spans="1:4" x14ac:dyDescent="0.3">
      <c r="A15" s="221" t="s">
        <v>140</v>
      </c>
      <c r="B15" s="222">
        <f>+SUM(B16:B22)</f>
        <v>0</v>
      </c>
      <c r="C15" s="222">
        <f>+SUM(C16:C22)</f>
        <v>0</v>
      </c>
      <c r="D15" s="222">
        <f>+SUM(D16:D22)</f>
        <v>0</v>
      </c>
    </row>
    <row r="16" spans="1:4" ht="6" customHeight="1" x14ac:dyDescent="0.3">
      <c r="A16" s="265"/>
      <c r="B16" s="266"/>
      <c r="C16" s="266"/>
      <c r="D16" s="220"/>
    </row>
    <row r="17" spans="1:4" s="56" customFormat="1" x14ac:dyDescent="0.3">
      <c r="A17" s="267"/>
      <c r="B17" s="268"/>
      <c r="C17" s="268"/>
      <c r="D17" s="174">
        <f>+SUM(B17:C17)</f>
        <v>0</v>
      </c>
    </row>
    <row r="18" spans="1:4" s="56" customFormat="1" x14ac:dyDescent="0.3">
      <c r="A18" s="267"/>
      <c r="B18" s="268"/>
      <c r="C18" s="268"/>
      <c r="D18" s="174">
        <f>+SUM(B18:C18)</f>
        <v>0</v>
      </c>
    </row>
    <row r="19" spans="1:4" s="56" customFormat="1" x14ac:dyDescent="0.3">
      <c r="A19" s="267"/>
      <c r="B19" s="268"/>
      <c r="C19" s="268"/>
      <c r="D19" s="174">
        <f>+SUM(B19:C19)</f>
        <v>0</v>
      </c>
    </row>
    <row r="20" spans="1:4" s="56" customFormat="1" x14ac:dyDescent="0.3">
      <c r="A20" s="269"/>
      <c r="B20" s="268"/>
      <c r="C20" s="268"/>
      <c r="D20" s="174">
        <f>+SUM(B20:C20)</f>
        <v>0</v>
      </c>
    </row>
    <row r="21" spans="1:4" s="56" customFormat="1" x14ac:dyDescent="0.3">
      <c r="A21" s="270"/>
      <c r="B21" s="54"/>
      <c r="C21" s="54"/>
      <c r="D21" s="174">
        <f>+SUM(B21:C21)</f>
        <v>0</v>
      </c>
    </row>
    <row r="22" spans="1:4" ht="6" customHeight="1" x14ac:dyDescent="0.3">
      <c r="A22" s="265"/>
      <c r="B22" s="266"/>
      <c r="C22" s="266"/>
      <c r="D22" s="220"/>
    </row>
    <row r="23" spans="1:4" x14ac:dyDescent="0.3">
      <c r="A23" s="221" t="s">
        <v>141</v>
      </c>
      <c r="B23" s="222">
        <f>+SUM(B24:B28)</f>
        <v>0</v>
      </c>
      <c r="C23" s="222">
        <f>+SUM(C24:C28)</f>
        <v>0</v>
      </c>
      <c r="D23" s="222">
        <f>+SUM(D24:D28)</f>
        <v>0</v>
      </c>
    </row>
    <row r="24" spans="1:4" ht="6" customHeight="1" x14ac:dyDescent="0.3">
      <c r="A24" s="265"/>
      <c r="B24" s="266"/>
      <c r="C24" s="266"/>
      <c r="D24" s="220"/>
    </row>
    <row r="25" spans="1:4" s="56" customFormat="1" x14ac:dyDescent="0.3">
      <c r="A25" s="270"/>
      <c r="B25" s="268"/>
      <c r="C25" s="268"/>
      <c r="D25" s="174">
        <f>+SUM(B25:C25)</f>
        <v>0</v>
      </c>
    </row>
    <row r="26" spans="1:4" s="56" customFormat="1" x14ac:dyDescent="0.3">
      <c r="A26" s="270"/>
      <c r="B26" s="268"/>
      <c r="C26" s="268"/>
      <c r="D26" s="174">
        <f>+SUM(B26:C26)</f>
        <v>0</v>
      </c>
    </row>
    <row r="27" spans="1:4" s="56" customFormat="1" x14ac:dyDescent="0.3">
      <c r="A27" s="270"/>
      <c r="B27" s="268"/>
      <c r="C27" s="268"/>
      <c r="D27" s="174">
        <f>+SUM(B27:C27)</f>
        <v>0</v>
      </c>
    </row>
    <row r="28" spans="1:4" ht="6" customHeight="1" x14ac:dyDescent="0.3">
      <c r="A28" s="265"/>
      <c r="B28" s="266"/>
      <c r="C28" s="266"/>
      <c r="D28" s="220"/>
    </row>
    <row r="29" spans="1:4" x14ac:dyDescent="0.3">
      <c r="A29" s="221" t="s">
        <v>142</v>
      </c>
      <c r="B29" s="222">
        <f>+SUM(B30:B34)</f>
        <v>0</v>
      </c>
      <c r="C29" s="222">
        <f t="shared" ref="C29" si="0">+SUM(C30:C34)</f>
        <v>0</v>
      </c>
      <c r="D29" s="222">
        <f>+SUM(D30:D34)</f>
        <v>0</v>
      </c>
    </row>
    <row r="30" spans="1:4" ht="6" customHeight="1" x14ac:dyDescent="0.3">
      <c r="A30" s="265"/>
      <c r="B30" s="266"/>
      <c r="C30" s="266"/>
      <c r="D30" s="220"/>
    </row>
    <row r="31" spans="1:4" s="56" customFormat="1" x14ac:dyDescent="0.3">
      <c r="A31" s="270"/>
      <c r="B31" s="268"/>
      <c r="C31" s="268"/>
      <c r="D31" s="174">
        <f>+SUM(B31:C31)</f>
        <v>0</v>
      </c>
    </row>
    <row r="32" spans="1:4" s="56" customFormat="1" x14ac:dyDescent="0.3">
      <c r="A32" s="270"/>
      <c r="B32" s="268"/>
      <c r="C32" s="268"/>
      <c r="D32" s="174">
        <f>+SUM(B32:C32)</f>
        <v>0</v>
      </c>
    </row>
    <row r="33" spans="1:5" s="56" customFormat="1" x14ac:dyDescent="0.3">
      <c r="A33" s="270"/>
      <c r="B33" s="268"/>
      <c r="C33" s="268"/>
      <c r="D33" s="174">
        <f>+SUM(B33:C33)</f>
        <v>0</v>
      </c>
    </row>
    <row r="34" spans="1:5" ht="6" customHeight="1" x14ac:dyDescent="0.3">
      <c r="A34" s="265"/>
      <c r="B34" s="266"/>
      <c r="C34" s="266"/>
      <c r="D34" s="220"/>
    </row>
    <row r="35" spans="1:5" x14ac:dyDescent="0.3">
      <c r="A35" s="221" t="s">
        <v>143</v>
      </c>
      <c r="B35" s="268"/>
      <c r="C35" s="268"/>
      <c r="D35" s="222">
        <f>+SUM(B35:C35)</f>
        <v>0</v>
      </c>
    </row>
    <row r="36" spans="1:5" ht="6" customHeight="1" x14ac:dyDescent="0.3">
      <c r="A36" s="265"/>
      <c r="B36" s="266"/>
      <c r="C36" s="266"/>
      <c r="D36" s="220"/>
    </row>
    <row r="37" spans="1:5" ht="18" customHeight="1" x14ac:dyDescent="0.3">
      <c r="A37" s="221" t="s">
        <v>144</v>
      </c>
      <c r="B37" s="222">
        <f>+B7+B23</f>
        <v>0</v>
      </c>
      <c r="C37" s="222">
        <f t="shared" ref="C37" si="1">+C7+C23</f>
        <v>0</v>
      </c>
      <c r="D37" s="222">
        <f>+SUM(B37:C37)</f>
        <v>0</v>
      </c>
    </row>
    <row r="38" spans="1:5" ht="18" customHeight="1" x14ac:dyDescent="0.3">
      <c r="A38" s="221" t="s">
        <v>145</v>
      </c>
      <c r="B38" s="222">
        <f>+B15+B29</f>
        <v>0</v>
      </c>
      <c r="C38" s="222">
        <f t="shared" ref="C38" si="2">+C15+C29</f>
        <v>0</v>
      </c>
      <c r="D38" s="222">
        <f>+SUM(B38:C38)</f>
        <v>0</v>
      </c>
    </row>
    <row r="39" spans="1:5" ht="18" customHeight="1" x14ac:dyDescent="0.3">
      <c r="A39" s="221" t="s">
        <v>146</v>
      </c>
      <c r="B39" s="222">
        <f>+B35</f>
        <v>0</v>
      </c>
      <c r="C39" s="222">
        <f t="shared" ref="C39" si="3">+C35</f>
        <v>0</v>
      </c>
      <c r="D39" s="222">
        <f>+SUM(B39:C39)</f>
        <v>0</v>
      </c>
    </row>
    <row r="40" spans="1:5" ht="6" customHeight="1" x14ac:dyDescent="0.3">
      <c r="A40" s="265"/>
      <c r="B40" s="266"/>
      <c r="C40" s="266"/>
      <c r="D40" s="220"/>
    </row>
    <row r="41" spans="1:5" ht="45" customHeight="1" x14ac:dyDescent="0.3">
      <c r="A41" s="271" t="s">
        <v>147</v>
      </c>
      <c r="B41" s="225">
        <f>B7+B23+B15+B29+B35</f>
        <v>0</v>
      </c>
      <c r="C41" s="225">
        <f t="shared" ref="C41:D41" si="4">C7+C23+C15+C29+C35</f>
        <v>0</v>
      </c>
      <c r="D41" s="225">
        <f t="shared" si="4"/>
        <v>0</v>
      </c>
      <c r="E41" s="57"/>
    </row>
    <row r="42" spans="1:5" ht="20.25" customHeight="1" x14ac:dyDescent="0.3">
      <c r="A42" s="272"/>
      <c r="B42" s="273"/>
      <c r="C42" s="273"/>
      <c r="D42" s="274"/>
      <c r="E42" s="57"/>
    </row>
    <row r="43" spans="1:5" ht="18" customHeight="1" x14ac:dyDescent="0.3">
      <c r="A43" s="275" t="s">
        <v>148</v>
      </c>
      <c r="B43" s="276"/>
      <c r="C43" s="276"/>
      <c r="D43" s="274"/>
      <c r="E43" s="57"/>
    </row>
    <row r="44" spans="1:5" x14ac:dyDescent="0.3">
      <c r="A44" s="539" t="s">
        <v>70</v>
      </c>
      <c r="B44" s="541" t="s">
        <v>137</v>
      </c>
      <c r="C44" s="545"/>
      <c r="D44" s="539" t="s">
        <v>79</v>
      </c>
    </row>
    <row r="45" spans="1:5" x14ac:dyDescent="0.3">
      <c r="A45" s="539"/>
      <c r="B45" s="218">
        <f>+Uputstvo!$A$4+2</f>
        <v>2024</v>
      </c>
      <c r="C45" s="218">
        <f>+B45+1</f>
        <v>2025</v>
      </c>
      <c r="D45" s="539"/>
    </row>
    <row r="46" spans="1:5" ht="25.35" customHeight="1" x14ac:dyDescent="0.3">
      <c r="A46" s="543" t="s">
        <v>149</v>
      </c>
      <c r="B46" s="567"/>
      <c r="C46" s="567"/>
      <c r="D46" s="568"/>
    </row>
    <row r="47" spans="1:5" ht="6" customHeight="1" x14ac:dyDescent="0.3">
      <c r="A47" s="265"/>
      <c r="B47" s="266"/>
      <c r="C47" s="266"/>
      <c r="D47" s="220"/>
    </row>
    <row r="48" spans="1:5" s="56" customFormat="1" x14ac:dyDescent="0.3">
      <c r="A48" s="269"/>
      <c r="B48" s="268"/>
      <c r="C48" s="268"/>
      <c r="D48" s="174">
        <f>+SUM(B48:C48)</f>
        <v>0</v>
      </c>
    </row>
    <row r="49" spans="1:4" s="56" customFormat="1" x14ac:dyDescent="0.3">
      <c r="A49" s="269"/>
      <c r="B49" s="268"/>
      <c r="C49" s="268"/>
      <c r="D49" s="174">
        <f t="shared" ref="D49:D52" si="5">+SUM(B49:C49)</f>
        <v>0</v>
      </c>
    </row>
    <row r="50" spans="1:4" s="56" customFormat="1" x14ac:dyDescent="0.3">
      <c r="A50" s="269"/>
      <c r="B50" s="268"/>
      <c r="C50" s="268"/>
      <c r="D50" s="174">
        <f t="shared" si="5"/>
        <v>0</v>
      </c>
    </row>
    <row r="51" spans="1:4" s="56" customFormat="1" x14ac:dyDescent="0.3">
      <c r="A51" s="269"/>
      <c r="B51" s="268"/>
      <c r="C51" s="268"/>
      <c r="D51" s="174">
        <f t="shared" si="5"/>
        <v>0</v>
      </c>
    </row>
    <row r="52" spans="1:4" s="56" customFormat="1" x14ac:dyDescent="0.3">
      <c r="A52" s="269"/>
      <c r="B52" s="268"/>
      <c r="C52" s="268"/>
      <c r="D52" s="174">
        <f t="shared" si="5"/>
        <v>0</v>
      </c>
    </row>
    <row r="53" spans="1:4" ht="6" customHeight="1" x14ac:dyDescent="0.3">
      <c r="A53" s="265"/>
      <c r="B53" s="266"/>
      <c r="C53" s="266"/>
      <c r="D53" s="220"/>
    </row>
    <row r="54" spans="1:4" x14ac:dyDescent="0.3">
      <c r="A54" s="179" t="s">
        <v>150</v>
      </c>
      <c r="B54" s="225">
        <f>SUM(B47:B53)</f>
        <v>0</v>
      </c>
      <c r="C54" s="225">
        <f t="shared" ref="C54" si="6">SUM(C47:C53)</f>
        <v>0</v>
      </c>
      <c r="D54" s="225">
        <f>+SUM(B54:C54)</f>
        <v>0</v>
      </c>
    </row>
    <row r="55" spans="1:4" x14ac:dyDescent="0.3">
      <c r="A55" s="25"/>
      <c r="B55" s="25"/>
      <c r="C55" s="25"/>
      <c r="D55" s="25"/>
    </row>
    <row r="56" spans="1:4" ht="15" thickBot="1" x14ac:dyDescent="0.35">
      <c r="A56" s="277"/>
      <c r="B56" s="277"/>
      <c r="C56" s="25"/>
      <c r="D56" s="25"/>
    </row>
    <row r="57" spans="1:4" ht="15.6" thickTop="1" thickBot="1" x14ac:dyDescent="0.35">
      <c r="A57" s="278" t="s">
        <v>151</v>
      </c>
      <c r="B57" s="279"/>
      <c r="C57" s="25"/>
      <c r="D57" s="25"/>
    </row>
    <row r="58" spans="1:4" ht="15.6" thickTop="1" thickBot="1" x14ac:dyDescent="0.35">
      <c r="A58" s="280" t="s">
        <v>152</v>
      </c>
      <c r="B58" s="279"/>
      <c r="C58" s="25"/>
      <c r="D58" s="25"/>
    </row>
    <row r="59" spans="1:4" ht="15.6" thickTop="1" thickBot="1" x14ac:dyDescent="0.35">
      <c r="A59" s="280" t="s">
        <v>153</v>
      </c>
      <c r="B59" s="279"/>
      <c r="C59" s="25"/>
      <c r="D59" s="25"/>
    </row>
    <row r="60" spans="1:4" ht="15.6" thickTop="1" thickBot="1" x14ac:dyDescent="0.35">
      <c r="A60" s="280" t="s">
        <v>154</v>
      </c>
      <c r="B60" s="281">
        <f>+D54</f>
        <v>0</v>
      </c>
      <c r="C60" s="25"/>
      <c r="D60" s="25"/>
    </row>
    <row r="61" spans="1:4" ht="15" thickBot="1" x14ac:dyDescent="0.35">
      <c r="A61" s="25"/>
      <c r="B61" s="25"/>
      <c r="C61" s="25"/>
      <c r="D61" s="25"/>
    </row>
    <row r="62" spans="1:4" ht="15" thickBot="1" x14ac:dyDescent="0.35">
      <c r="A62" s="569" t="s">
        <v>155</v>
      </c>
      <c r="B62" s="570"/>
      <c r="C62" s="25"/>
      <c r="D62" s="25"/>
    </row>
    <row r="63" spans="1:4" ht="18" customHeight="1" x14ac:dyDescent="0.3">
      <c r="A63" s="566" t="s">
        <v>63</v>
      </c>
      <c r="B63" s="532"/>
      <c r="C63" s="25"/>
      <c r="D63" s="25"/>
    </row>
    <row r="64" spans="1:4" ht="18" customHeight="1" x14ac:dyDescent="0.3">
      <c r="A64" s="566" t="s">
        <v>156</v>
      </c>
      <c r="B64" s="532"/>
      <c r="C64" s="25"/>
      <c r="D64" s="25"/>
    </row>
    <row r="65" spans="1:4" ht="18" customHeight="1" x14ac:dyDescent="0.3">
      <c r="A65" s="512" t="s">
        <v>157</v>
      </c>
      <c r="B65" s="501"/>
      <c r="C65" s="25"/>
      <c r="D65" s="25"/>
    </row>
    <row r="66" spans="1:4" ht="42.6" customHeight="1" x14ac:dyDescent="0.3">
      <c r="A66" s="512" t="s">
        <v>401</v>
      </c>
      <c r="B66" s="501"/>
      <c r="C66" s="25"/>
      <c r="D66" s="25"/>
    </row>
    <row r="67" spans="1:4" ht="32.1" customHeight="1" x14ac:dyDescent="0.3">
      <c r="A67" s="512" t="s">
        <v>377</v>
      </c>
      <c r="B67" s="501"/>
      <c r="C67" s="25"/>
      <c r="D67" s="25"/>
    </row>
    <row r="68" spans="1:4" ht="18" customHeight="1" x14ac:dyDescent="0.3">
      <c r="A68" s="512" t="s">
        <v>158</v>
      </c>
      <c r="B68" s="501"/>
      <c r="C68" s="25"/>
      <c r="D68" s="25"/>
    </row>
    <row r="69" spans="1:4" ht="32.1" customHeight="1" x14ac:dyDescent="0.3">
      <c r="A69" s="512" t="s">
        <v>66</v>
      </c>
      <c r="B69" s="501"/>
      <c r="C69" s="25"/>
      <c r="D69" s="25"/>
    </row>
    <row r="70" spans="1:4" ht="32.1" customHeight="1" thickBot="1" x14ac:dyDescent="0.35">
      <c r="A70" s="519" t="s">
        <v>67</v>
      </c>
      <c r="B70" s="498"/>
      <c r="C70" s="25"/>
      <c r="D70" s="25"/>
    </row>
    <row r="71" spans="1:4" x14ac:dyDescent="0.3">
      <c r="A71" s="25"/>
      <c r="B71" s="25"/>
      <c r="C71" s="25"/>
      <c r="D71" s="25"/>
    </row>
    <row r="72" spans="1:4" x14ac:dyDescent="0.3">
      <c r="A72" s="25"/>
      <c r="B72" s="25"/>
      <c r="C72" s="25"/>
      <c r="D72" s="25"/>
    </row>
  </sheetData>
  <sheetProtection algorithmName="SHA-512" hashValue="4yrLO3T9L2ImRtmC/U5fbV09rRlUTdz8ENuU592XfZceXdN+DxUt4jr5iIetsd0IZ1sRnBVJT1YNVPFKWxATKA==" saltValue="mwp4hG+0nXnWyE+Jv+FOfg==" spinCount="100000" sheet="1" formatColumns="0" formatRows="0" insertRows="0"/>
  <mergeCells count="17">
    <mergeCell ref="A63:B63"/>
    <mergeCell ref="D3:D4"/>
    <mergeCell ref="A3:A4"/>
    <mergeCell ref="B3:C3"/>
    <mergeCell ref="A5:D5"/>
    <mergeCell ref="A46:D46"/>
    <mergeCell ref="A62:B62"/>
    <mergeCell ref="A44:A45"/>
    <mergeCell ref="B44:C44"/>
    <mergeCell ref="D44:D45"/>
    <mergeCell ref="A67:B67"/>
    <mergeCell ref="A68:B68"/>
    <mergeCell ref="A69:B69"/>
    <mergeCell ref="A70:B70"/>
    <mergeCell ref="A64:B64"/>
    <mergeCell ref="A65:B65"/>
    <mergeCell ref="A66:B66"/>
  </mergeCells>
  <dataValidations count="1">
    <dataValidation type="decimal" operator="greaterThanOrEqual" allowBlank="1" showInputMessage="1" showErrorMessage="1" errorTitle="Pogrešan unos!" error="Molimo da unesete broj koji je veći ili jednak 0 (nuli)" sqref="B60 B25:D27 B17:D21 B9:D13 B48:D52 B31:D35" xr:uid="{00000000-0002-0000-0900-000000000000}">
      <formula1>0</formula1>
    </dataValidation>
  </dataValidations>
  <pageMargins left="0.7" right="0.7" top="0.75" bottom="0.75" header="0.3" footer="0.3"/>
  <pageSetup paperSize="9" orientation="portrait"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102"/>
  <sheetViews>
    <sheetView showGridLines="0" zoomScaleNormal="100" workbookViewId="0">
      <selection activeCell="I87" sqref="I87"/>
    </sheetView>
  </sheetViews>
  <sheetFormatPr defaultColWidth="9.109375" defaultRowHeight="14.4" x14ac:dyDescent="0.3"/>
  <cols>
    <col min="1" max="1" width="19.109375" style="45" customWidth="1"/>
    <col min="2" max="2" width="37.88671875" style="45" customWidth="1"/>
    <col min="3" max="14" width="13.88671875" style="45" customWidth="1"/>
    <col min="15" max="21" width="9.109375" style="45"/>
    <col min="22" max="22" width="1.109375" style="45" customWidth="1"/>
    <col min="23" max="23" width="7.109375" style="45" customWidth="1"/>
    <col min="24" max="16384" width="9.109375" style="45"/>
  </cols>
  <sheetData>
    <row r="1" spans="1:13" x14ac:dyDescent="0.3">
      <c r="A1" s="25"/>
      <c r="B1" s="25"/>
      <c r="C1" s="25"/>
      <c r="D1" s="25"/>
      <c r="E1" s="25"/>
      <c r="F1" s="25"/>
      <c r="G1" s="25"/>
      <c r="H1" s="25"/>
      <c r="I1" s="25"/>
      <c r="J1" s="25"/>
      <c r="K1" s="25"/>
      <c r="L1" s="25"/>
      <c r="M1" s="25"/>
    </row>
    <row r="2" spans="1:13" x14ac:dyDescent="0.3">
      <c r="A2" s="138" t="s">
        <v>159</v>
      </c>
      <c r="B2" s="138"/>
      <c r="C2" s="35"/>
      <c r="D2" s="25"/>
      <c r="E2" s="25"/>
      <c r="F2" s="25"/>
      <c r="G2" s="25"/>
      <c r="H2" s="25"/>
      <c r="I2" s="25"/>
      <c r="J2" s="25"/>
      <c r="K2" s="25"/>
      <c r="L2" s="25"/>
      <c r="M2" s="25"/>
    </row>
    <row r="3" spans="1:13" x14ac:dyDescent="0.3">
      <c r="A3" s="282"/>
      <c r="B3" s="282"/>
      <c r="C3" s="35"/>
      <c r="D3" s="25"/>
      <c r="E3" s="25"/>
      <c r="F3" s="25"/>
      <c r="G3" s="25"/>
      <c r="H3" s="25"/>
      <c r="I3" s="25"/>
      <c r="J3" s="25"/>
      <c r="K3" s="25"/>
      <c r="L3" s="25"/>
      <c r="M3" s="25"/>
    </row>
    <row r="4" spans="1:13" x14ac:dyDescent="0.3">
      <c r="A4" s="35" t="s">
        <v>160</v>
      </c>
      <c r="B4" s="25"/>
      <c r="C4" s="25"/>
      <c r="D4" s="25"/>
      <c r="E4" s="25"/>
      <c r="F4" s="35" t="s">
        <v>161</v>
      </c>
      <c r="G4" s="25"/>
      <c r="H4" s="25"/>
      <c r="I4" s="25"/>
      <c r="J4" s="25"/>
      <c r="K4" s="25"/>
      <c r="L4" s="25"/>
      <c r="M4" s="25"/>
    </row>
    <row r="5" spans="1:13" x14ac:dyDescent="0.3">
      <c r="A5" s="539" t="s">
        <v>162</v>
      </c>
      <c r="B5" s="539"/>
      <c r="C5" s="539"/>
      <c r="D5" s="218" t="s">
        <v>163</v>
      </c>
      <c r="E5" s="25"/>
      <c r="F5" s="575" t="s">
        <v>164</v>
      </c>
      <c r="G5" s="576"/>
      <c r="H5" s="576"/>
      <c r="I5" s="576"/>
      <c r="J5" s="577"/>
      <c r="K5" s="218" t="s">
        <v>163</v>
      </c>
      <c r="L5" s="25"/>
      <c r="M5" s="25"/>
    </row>
    <row r="6" spans="1:13" ht="14.4" customHeight="1" x14ac:dyDescent="0.3">
      <c r="A6" s="588" t="s">
        <v>165</v>
      </c>
      <c r="B6" s="588"/>
      <c r="C6" s="588"/>
      <c r="D6" s="283">
        <f>SUM(D7:D14)</f>
        <v>0</v>
      </c>
      <c r="E6" s="25"/>
      <c r="F6" s="578" t="s">
        <v>166</v>
      </c>
      <c r="G6" s="579"/>
      <c r="H6" s="579"/>
      <c r="I6" s="579"/>
      <c r="J6" s="580"/>
      <c r="K6" s="283">
        <f>+SUM(K7:K14)</f>
        <v>0</v>
      </c>
      <c r="L6" s="25"/>
      <c r="M6" s="25"/>
    </row>
    <row r="7" spans="1:13" ht="6" customHeight="1" x14ac:dyDescent="0.3">
      <c r="A7" s="561"/>
      <c r="B7" s="561"/>
      <c r="C7" s="561"/>
      <c r="D7" s="220"/>
      <c r="E7" s="25"/>
      <c r="F7" s="284"/>
      <c r="G7" s="284"/>
      <c r="H7" s="284"/>
      <c r="I7" s="284"/>
      <c r="J7" s="284"/>
      <c r="K7" s="220"/>
      <c r="L7" s="25"/>
      <c r="M7" s="25"/>
    </row>
    <row r="8" spans="1:13" s="56" customFormat="1" ht="14.1" customHeight="1" x14ac:dyDescent="0.3">
      <c r="A8" s="556"/>
      <c r="B8" s="556"/>
      <c r="C8" s="556"/>
      <c r="D8" s="54"/>
      <c r="E8" s="175"/>
      <c r="F8" s="581"/>
      <c r="G8" s="582"/>
      <c r="H8" s="582"/>
      <c r="I8" s="582"/>
      <c r="J8" s="583"/>
      <c r="K8" s="54"/>
      <c r="L8" s="175"/>
      <c r="M8" s="175"/>
    </row>
    <row r="9" spans="1:13" s="56" customFormat="1" ht="14.1" customHeight="1" x14ac:dyDescent="0.3">
      <c r="A9" s="556"/>
      <c r="B9" s="556"/>
      <c r="C9" s="556"/>
      <c r="D9" s="54"/>
      <c r="E9" s="175"/>
      <c r="F9" s="581"/>
      <c r="G9" s="582"/>
      <c r="H9" s="582"/>
      <c r="I9" s="582"/>
      <c r="J9" s="583"/>
      <c r="K9" s="54"/>
      <c r="L9" s="175"/>
      <c r="M9" s="175"/>
    </row>
    <row r="10" spans="1:13" s="56" customFormat="1" ht="14.1" customHeight="1" x14ac:dyDescent="0.3">
      <c r="A10" s="556"/>
      <c r="B10" s="556"/>
      <c r="C10" s="556"/>
      <c r="D10" s="54"/>
      <c r="E10" s="175"/>
      <c r="F10" s="581"/>
      <c r="G10" s="582"/>
      <c r="H10" s="582"/>
      <c r="I10" s="582"/>
      <c r="J10" s="583"/>
      <c r="K10" s="54"/>
      <c r="L10" s="175"/>
      <c r="M10" s="175"/>
    </row>
    <row r="11" spans="1:13" s="56" customFormat="1" ht="14.1" customHeight="1" x14ac:dyDescent="0.3">
      <c r="A11" s="556"/>
      <c r="B11" s="556"/>
      <c r="C11" s="556"/>
      <c r="D11" s="54"/>
      <c r="E11" s="175"/>
      <c r="F11" s="581"/>
      <c r="G11" s="582"/>
      <c r="H11" s="582"/>
      <c r="I11" s="582"/>
      <c r="J11" s="583"/>
      <c r="K11" s="54"/>
      <c r="L11" s="175"/>
      <c r="M11" s="175"/>
    </row>
    <row r="12" spans="1:13" s="56" customFormat="1" ht="14.1" customHeight="1" x14ac:dyDescent="0.3">
      <c r="A12" s="556"/>
      <c r="B12" s="556"/>
      <c r="C12" s="556"/>
      <c r="D12" s="54"/>
      <c r="E12" s="175"/>
      <c r="F12" s="581"/>
      <c r="G12" s="582"/>
      <c r="H12" s="582"/>
      <c r="I12" s="582"/>
      <c r="J12" s="583"/>
      <c r="K12" s="54"/>
      <c r="L12" s="175"/>
      <c r="M12" s="175"/>
    </row>
    <row r="13" spans="1:13" s="56" customFormat="1" x14ac:dyDescent="0.3">
      <c r="A13" s="556"/>
      <c r="B13" s="556"/>
      <c r="C13" s="556"/>
      <c r="D13" s="54"/>
      <c r="E13" s="175"/>
      <c r="F13" s="581"/>
      <c r="G13" s="582"/>
      <c r="H13" s="582"/>
      <c r="I13" s="582"/>
      <c r="J13" s="583"/>
      <c r="K13" s="54"/>
      <c r="L13" s="175"/>
      <c r="M13" s="175"/>
    </row>
    <row r="14" spans="1:13" ht="6" customHeight="1" x14ac:dyDescent="0.3">
      <c r="A14" s="561"/>
      <c r="B14" s="561"/>
      <c r="C14" s="561"/>
      <c r="D14" s="220"/>
      <c r="E14" s="25"/>
      <c r="F14" s="284"/>
      <c r="G14" s="284"/>
      <c r="H14" s="284"/>
      <c r="I14" s="284"/>
      <c r="J14" s="284"/>
      <c r="K14" s="220"/>
      <c r="L14" s="25"/>
      <c r="M14" s="25"/>
    </row>
    <row r="15" spans="1:13" x14ac:dyDescent="0.3">
      <c r="A15" s="588" t="s">
        <v>167</v>
      </c>
      <c r="B15" s="588"/>
      <c r="C15" s="588"/>
      <c r="D15" s="283">
        <f>+SUM(D16:D20)</f>
        <v>0</v>
      </c>
      <c r="E15" s="25"/>
      <c r="F15" s="578" t="s">
        <v>168</v>
      </c>
      <c r="G15" s="579"/>
      <c r="H15" s="579"/>
      <c r="I15" s="579"/>
      <c r="J15" s="580"/>
      <c r="K15" s="283">
        <f>+SUM(K16:K20)</f>
        <v>0</v>
      </c>
      <c r="L15" s="25"/>
      <c r="M15" s="25"/>
    </row>
    <row r="16" spans="1:13" ht="6" customHeight="1" x14ac:dyDescent="0.3">
      <c r="A16" s="561"/>
      <c r="B16" s="561"/>
      <c r="C16" s="561"/>
      <c r="D16" s="220"/>
      <c r="E16" s="25"/>
      <c r="F16" s="284"/>
      <c r="G16" s="284"/>
      <c r="H16" s="284"/>
      <c r="I16" s="284"/>
      <c r="J16" s="284"/>
      <c r="K16" s="220"/>
      <c r="L16" s="25"/>
      <c r="M16" s="25"/>
    </row>
    <row r="17" spans="1:13" s="56" customFormat="1" x14ac:dyDescent="0.3">
      <c r="A17" s="587"/>
      <c r="B17" s="587"/>
      <c r="C17" s="587"/>
      <c r="D17" s="54"/>
      <c r="E17" s="175"/>
      <c r="F17" s="581"/>
      <c r="G17" s="582"/>
      <c r="H17" s="582"/>
      <c r="I17" s="582"/>
      <c r="J17" s="583"/>
      <c r="K17" s="54"/>
      <c r="L17" s="175"/>
      <c r="M17" s="175"/>
    </row>
    <row r="18" spans="1:13" s="56" customFormat="1" x14ac:dyDescent="0.3">
      <c r="A18" s="587"/>
      <c r="B18" s="587"/>
      <c r="C18" s="587"/>
      <c r="D18" s="54"/>
      <c r="E18" s="175"/>
      <c r="F18" s="581"/>
      <c r="G18" s="582"/>
      <c r="H18" s="582"/>
      <c r="I18" s="582"/>
      <c r="J18" s="583"/>
      <c r="K18" s="54"/>
      <c r="L18" s="175"/>
      <c r="M18" s="175"/>
    </row>
    <row r="19" spans="1:13" s="56" customFormat="1" x14ac:dyDescent="0.3">
      <c r="A19" s="587"/>
      <c r="B19" s="587"/>
      <c r="C19" s="587"/>
      <c r="D19" s="54"/>
      <c r="E19" s="175"/>
      <c r="F19" s="581"/>
      <c r="G19" s="582"/>
      <c r="H19" s="582"/>
      <c r="I19" s="582"/>
      <c r="J19" s="583"/>
      <c r="K19" s="54"/>
      <c r="L19" s="175"/>
      <c r="M19" s="175"/>
    </row>
    <row r="20" spans="1:13" ht="6" customHeight="1" x14ac:dyDescent="0.3">
      <c r="A20" s="561"/>
      <c r="B20" s="561"/>
      <c r="C20" s="561"/>
      <c r="D20" s="220"/>
      <c r="E20" s="25"/>
      <c r="F20" s="285"/>
      <c r="G20" s="285"/>
      <c r="H20" s="285"/>
      <c r="I20" s="285"/>
      <c r="J20" s="285"/>
      <c r="K20" s="220"/>
      <c r="L20" s="25"/>
      <c r="M20" s="25"/>
    </row>
    <row r="21" spans="1:13" x14ac:dyDescent="0.3">
      <c r="A21" s="524" t="s">
        <v>169</v>
      </c>
      <c r="B21" s="524"/>
      <c r="C21" s="524"/>
      <c r="D21" s="225">
        <f>D6+D15</f>
        <v>0</v>
      </c>
      <c r="E21" s="25"/>
      <c r="F21" s="578" t="s">
        <v>170</v>
      </c>
      <c r="G21" s="579"/>
      <c r="H21" s="579"/>
      <c r="I21" s="579"/>
      <c r="J21" s="580"/>
      <c r="K21" s="283">
        <f>+SUM(K22:K24)</f>
        <v>0</v>
      </c>
      <c r="L21" s="25"/>
      <c r="M21" s="25"/>
    </row>
    <row r="22" spans="1:13" ht="6" customHeight="1" x14ac:dyDescent="0.3">
      <c r="A22" s="25"/>
      <c r="B22" s="25"/>
      <c r="C22" s="25"/>
      <c r="D22" s="25"/>
      <c r="E22" s="25"/>
      <c r="F22" s="284"/>
      <c r="G22" s="284"/>
      <c r="H22" s="284"/>
      <c r="I22" s="284"/>
      <c r="J22" s="284"/>
      <c r="K22" s="220"/>
      <c r="L22" s="25"/>
      <c r="M22" s="25"/>
    </row>
    <row r="23" spans="1:13" x14ac:dyDescent="0.3">
      <c r="A23" s="25"/>
      <c r="B23" s="25"/>
      <c r="C23" s="25"/>
      <c r="D23" s="25"/>
      <c r="E23" s="25"/>
      <c r="F23" s="581"/>
      <c r="G23" s="582"/>
      <c r="H23" s="582"/>
      <c r="I23" s="582"/>
      <c r="J23" s="583"/>
      <c r="K23" s="54"/>
      <c r="L23" s="25"/>
      <c r="M23" s="25"/>
    </row>
    <row r="24" spans="1:13" ht="6" customHeight="1" x14ac:dyDescent="0.3">
      <c r="A24" s="25"/>
      <c r="B24" s="25"/>
      <c r="C24" s="25"/>
      <c r="D24" s="25"/>
      <c r="E24" s="25"/>
      <c r="F24" s="285"/>
      <c r="G24" s="285"/>
      <c r="H24" s="285"/>
      <c r="I24" s="285"/>
      <c r="J24" s="285"/>
      <c r="K24" s="220"/>
      <c r="L24" s="25"/>
      <c r="M24" s="25"/>
    </row>
    <row r="25" spans="1:13" x14ac:dyDescent="0.3">
      <c r="A25" s="25"/>
      <c r="B25" s="25"/>
      <c r="C25" s="25"/>
      <c r="D25" s="25"/>
      <c r="E25" s="25"/>
      <c r="F25" s="584" t="s">
        <v>171</v>
      </c>
      <c r="G25" s="585"/>
      <c r="H25" s="585"/>
      <c r="I25" s="585"/>
      <c r="J25" s="586"/>
      <c r="K25" s="225">
        <f>K6+K15+K21</f>
        <v>0</v>
      </c>
      <c r="L25" s="25"/>
      <c r="M25" s="25"/>
    </row>
    <row r="26" spans="1:13" ht="15" thickBot="1" x14ac:dyDescent="0.35">
      <c r="A26" s="25"/>
      <c r="B26" s="25"/>
      <c r="C26" s="25"/>
      <c r="D26" s="25"/>
      <c r="E26" s="25"/>
      <c r="F26" s="25"/>
      <c r="G26" s="25"/>
      <c r="H26" s="25"/>
      <c r="I26" s="25"/>
      <c r="J26" s="25"/>
      <c r="K26" s="25"/>
      <c r="L26" s="25"/>
      <c r="M26" s="25"/>
    </row>
    <row r="27" spans="1:13" s="9" customFormat="1" ht="15" thickBot="1" x14ac:dyDescent="0.35">
      <c r="A27" s="489" t="s">
        <v>55</v>
      </c>
      <c r="B27" s="490"/>
      <c r="C27" s="490"/>
      <c r="D27" s="490"/>
      <c r="E27" s="490"/>
      <c r="F27" s="490"/>
      <c r="G27" s="491"/>
      <c r="H27" s="45"/>
      <c r="I27" s="45"/>
      <c r="J27" s="45"/>
      <c r="K27" s="45"/>
      <c r="L27" s="114"/>
      <c r="M27" s="114"/>
    </row>
    <row r="28" spans="1:13" ht="18" customHeight="1" x14ac:dyDescent="0.3">
      <c r="A28" s="506" t="s">
        <v>63</v>
      </c>
      <c r="B28" s="507"/>
      <c r="C28" s="507"/>
      <c r="D28" s="507"/>
      <c r="E28" s="507"/>
      <c r="F28" s="507"/>
      <c r="G28" s="508"/>
      <c r="H28" s="69"/>
      <c r="I28" s="69"/>
      <c r="J28" s="69"/>
    </row>
    <row r="29" spans="1:13" ht="18" customHeight="1" x14ac:dyDescent="0.3">
      <c r="A29" s="475" t="s">
        <v>172</v>
      </c>
      <c r="B29" s="467"/>
      <c r="C29" s="467"/>
      <c r="D29" s="467"/>
      <c r="E29" s="467"/>
      <c r="F29" s="467"/>
      <c r="G29" s="468"/>
    </row>
    <row r="30" spans="1:13" ht="32.1" customHeight="1" x14ac:dyDescent="0.3">
      <c r="A30" s="475" t="s">
        <v>173</v>
      </c>
      <c r="B30" s="467"/>
      <c r="C30" s="467"/>
      <c r="D30" s="467"/>
      <c r="E30" s="467"/>
      <c r="F30" s="467"/>
      <c r="G30" s="468"/>
      <c r="H30" s="69"/>
      <c r="I30" s="69"/>
      <c r="J30" s="69"/>
    </row>
    <row r="31" spans="1:13" ht="32.1" customHeight="1" x14ac:dyDescent="0.3">
      <c r="A31" s="475" t="s">
        <v>66</v>
      </c>
      <c r="B31" s="467"/>
      <c r="C31" s="467"/>
      <c r="D31" s="467"/>
      <c r="E31" s="467"/>
      <c r="F31" s="467"/>
      <c r="G31" s="468"/>
      <c r="H31" s="69"/>
      <c r="I31" s="69"/>
      <c r="J31" s="69"/>
    </row>
    <row r="32" spans="1:13" ht="32.1" customHeight="1" thickBot="1" x14ac:dyDescent="0.35">
      <c r="A32" s="503" t="s">
        <v>67</v>
      </c>
      <c r="B32" s="504"/>
      <c r="C32" s="504"/>
      <c r="D32" s="504"/>
      <c r="E32" s="504"/>
      <c r="F32" s="504"/>
      <c r="G32" s="505"/>
    </row>
    <row r="33" spans="1:24" x14ac:dyDescent="0.3">
      <c r="A33" s="25"/>
      <c r="B33" s="25"/>
      <c r="C33" s="25"/>
      <c r="D33" s="25"/>
      <c r="E33" s="25"/>
      <c r="F33" s="25"/>
      <c r="G33" s="25"/>
      <c r="H33" s="25"/>
      <c r="I33" s="25"/>
      <c r="J33" s="25"/>
      <c r="K33" s="25"/>
      <c r="L33" s="25"/>
      <c r="M33" s="25"/>
    </row>
    <row r="34" spans="1:24" x14ac:dyDescent="0.3">
      <c r="A34" s="25"/>
      <c r="B34" s="25"/>
      <c r="C34" s="25"/>
      <c r="D34" s="25"/>
      <c r="E34" s="25"/>
      <c r="F34" s="25"/>
      <c r="G34" s="25"/>
      <c r="H34" s="25"/>
      <c r="I34" s="25"/>
      <c r="J34" s="25"/>
      <c r="K34" s="25"/>
      <c r="L34" s="25"/>
      <c r="M34" s="25"/>
    </row>
    <row r="35" spans="1:24" x14ac:dyDescent="0.3">
      <c r="A35" s="138" t="s">
        <v>174</v>
      </c>
      <c r="B35" s="138"/>
      <c r="C35" s="138"/>
      <c r="D35" s="25"/>
      <c r="E35" s="25"/>
      <c r="F35" s="25"/>
      <c r="G35" s="25"/>
      <c r="H35" s="25"/>
      <c r="I35" s="25"/>
      <c r="J35" s="25"/>
      <c r="K35" s="25"/>
      <c r="L35" s="25"/>
      <c r="M35" s="25"/>
    </row>
    <row r="36" spans="1:24" ht="14.4" customHeight="1" x14ac:dyDescent="0.3">
      <c r="A36" s="286"/>
      <c r="B36" s="286"/>
      <c r="C36" s="218" t="s">
        <v>61</v>
      </c>
      <c r="D36" s="558" t="s">
        <v>117</v>
      </c>
      <c r="E36" s="559"/>
      <c r="F36" s="559"/>
      <c r="G36" s="559"/>
      <c r="H36" s="559"/>
      <c r="I36" s="559"/>
      <c r="J36" s="559"/>
      <c r="K36" s="559"/>
      <c r="L36" s="559"/>
      <c r="M36" s="559"/>
      <c r="N36" s="559"/>
    </row>
    <row r="37" spans="1:24" ht="15" thickBot="1" x14ac:dyDescent="0.35">
      <c r="A37" s="286"/>
      <c r="B37" s="286"/>
      <c r="C37" s="218">
        <f>+Uputstvo!$A$4</f>
        <v>2022</v>
      </c>
      <c r="D37" s="218">
        <f t="shared" ref="D37:E37" si="0">+C37+1</f>
        <v>2023</v>
      </c>
      <c r="E37" s="218">
        <f t="shared" si="0"/>
        <v>2024</v>
      </c>
      <c r="F37" s="218">
        <f>+E37+1</f>
        <v>2025</v>
      </c>
      <c r="G37" s="218">
        <f t="shared" ref="G37:N37" si="1">+F37+1</f>
        <v>2026</v>
      </c>
      <c r="H37" s="218">
        <f t="shared" si="1"/>
        <v>2027</v>
      </c>
      <c r="I37" s="218">
        <f t="shared" si="1"/>
        <v>2028</v>
      </c>
      <c r="J37" s="218">
        <f t="shared" si="1"/>
        <v>2029</v>
      </c>
      <c r="K37" s="218">
        <f t="shared" si="1"/>
        <v>2030</v>
      </c>
      <c r="L37" s="218">
        <f>+K37+1</f>
        <v>2031</v>
      </c>
      <c r="M37" s="218">
        <f t="shared" si="1"/>
        <v>2032</v>
      </c>
      <c r="N37" s="389">
        <f t="shared" si="1"/>
        <v>2033</v>
      </c>
    </row>
    <row r="38" spans="1:24" ht="16.5" customHeight="1" thickTop="1" thickBot="1" x14ac:dyDescent="0.35">
      <c r="A38" s="591" t="s">
        <v>175</v>
      </c>
      <c r="B38" s="287" t="s">
        <v>176</v>
      </c>
      <c r="C38" s="288"/>
      <c r="D38" s="288"/>
      <c r="E38" s="288"/>
      <c r="F38" s="288"/>
      <c r="G38" s="288"/>
      <c r="H38" s="288"/>
      <c r="I38" s="288"/>
      <c r="J38" s="288"/>
      <c r="K38" s="288"/>
      <c r="L38" s="288"/>
      <c r="M38" s="288"/>
      <c r="N38" s="288"/>
      <c r="O38" s="289"/>
      <c r="P38" s="289"/>
      <c r="Q38" s="289"/>
      <c r="R38" s="289"/>
      <c r="S38" s="289"/>
      <c r="T38" s="289"/>
      <c r="U38" s="289"/>
      <c r="V38" s="289"/>
      <c r="W38" s="289"/>
      <c r="X38" s="289"/>
    </row>
    <row r="39" spans="1:24" ht="15" thickBot="1" x14ac:dyDescent="0.35">
      <c r="A39" s="592"/>
      <c r="B39" s="290" t="s">
        <v>177</v>
      </c>
      <c r="C39" s="54"/>
      <c r="D39" s="54"/>
      <c r="E39" s="54"/>
      <c r="F39" s="54"/>
      <c r="G39" s="54"/>
      <c r="H39" s="54"/>
      <c r="I39" s="54"/>
      <c r="J39" s="54"/>
      <c r="K39" s="54"/>
      <c r="L39" s="54"/>
      <c r="M39" s="54"/>
      <c r="N39" s="54"/>
      <c r="O39" s="289"/>
      <c r="P39" s="289"/>
      <c r="Q39" s="289"/>
      <c r="R39" s="289"/>
      <c r="S39" s="289"/>
      <c r="T39" s="289"/>
      <c r="U39" s="289"/>
      <c r="V39" s="289"/>
      <c r="W39" s="289"/>
      <c r="X39" s="289"/>
    </row>
    <row r="40" spans="1:24" ht="15" thickBot="1" x14ac:dyDescent="0.35">
      <c r="A40" s="592"/>
      <c r="B40" s="290" t="s">
        <v>178</v>
      </c>
      <c r="C40" s="54"/>
      <c r="D40" s="54"/>
      <c r="E40" s="54"/>
      <c r="F40" s="54"/>
      <c r="G40" s="54"/>
      <c r="H40" s="54"/>
      <c r="I40" s="54"/>
      <c r="J40" s="54"/>
      <c r="K40" s="54"/>
      <c r="L40" s="54"/>
      <c r="M40" s="54"/>
      <c r="N40" s="54"/>
      <c r="O40" s="289"/>
      <c r="P40" s="289"/>
      <c r="Q40" s="289"/>
      <c r="R40" s="289"/>
      <c r="S40" s="289"/>
      <c r="T40" s="289"/>
      <c r="U40" s="289"/>
      <c r="V40" s="289"/>
      <c r="W40" s="289"/>
      <c r="X40" s="289"/>
    </row>
    <row r="41" spans="1:24" ht="15" thickBot="1" x14ac:dyDescent="0.35">
      <c r="A41" s="593"/>
      <c r="B41" s="291" t="s">
        <v>179</v>
      </c>
      <c r="C41" s="54"/>
      <c r="D41" s="54"/>
      <c r="E41" s="54"/>
      <c r="F41" s="54"/>
      <c r="G41" s="54"/>
      <c r="H41" s="54"/>
      <c r="I41" s="54"/>
      <c r="J41" s="54"/>
      <c r="K41" s="54"/>
      <c r="L41" s="54"/>
      <c r="M41" s="54"/>
      <c r="N41" s="54"/>
      <c r="O41" s="289"/>
      <c r="P41" s="289"/>
      <c r="Q41" s="289"/>
      <c r="R41" s="289"/>
      <c r="S41" s="289"/>
      <c r="T41" s="289"/>
      <c r="U41" s="289"/>
      <c r="V41" s="289"/>
      <c r="W41" s="289"/>
      <c r="X41" s="289"/>
    </row>
    <row r="42" spans="1:24" ht="15.6" thickTop="1" thickBot="1" x14ac:dyDescent="0.35">
      <c r="A42" s="594" t="s">
        <v>180</v>
      </c>
      <c r="B42" s="292" t="s">
        <v>176</v>
      </c>
      <c r="C42" s="288"/>
      <c r="D42" s="288"/>
      <c r="E42" s="288"/>
      <c r="F42" s="288"/>
      <c r="G42" s="288"/>
      <c r="H42" s="288"/>
      <c r="I42" s="288"/>
      <c r="J42" s="288"/>
      <c r="K42" s="288"/>
      <c r="L42" s="288"/>
      <c r="M42" s="288"/>
      <c r="N42" s="288"/>
    </row>
    <row r="43" spans="1:24" ht="15" thickBot="1" x14ac:dyDescent="0.35">
      <c r="A43" s="592"/>
      <c r="B43" s="290" t="s">
        <v>177</v>
      </c>
      <c r="C43" s="54"/>
      <c r="D43" s="54"/>
      <c r="E43" s="54"/>
      <c r="F43" s="54"/>
      <c r="G43" s="54"/>
      <c r="H43" s="54"/>
      <c r="I43" s="54"/>
      <c r="J43" s="54"/>
      <c r="K43" s="54"/>
      <c r="L43" s="54"/>
      <c r="M43" s="54"/>
      <c r="N43" s="54"/>
    </row>
    <row r="44" spans="1:24" ht="15" thickBot="1" x14ac:dyDescent="0.35">
      <c r="A44" s="592"/>
      <c r="B44" s="290" t="s">
        <v>178</v>
      </c>
      <c r="C44" s="54"/>
      <c r="D44" s="54"/>
      <c r="E44" s="54"/>
      <c r="F44" s="54"/>
      <c r="G44" s="54"/>
      <c r="H44" s="54"/>
      <c r="I44" s="54"/>
      <c r="J44" s="54"/>
      <c r="K44" s="54"/>
      <c r="L44" s="54"/>
      <c r="M44" s="54"/>
      <c r="N44" s="54"/>
    </row>
    <row r="45" spans="1:24" ht="15" thickBot="1" x14ac:dyDescent="0.35">
      <c r="A45" s="593"/>
      <c r="B45" s="291" t="s">
        <v>179</v>
      </c>
      <c r="C45" s="54"/>
      <c r="D45" s="54"/>
      <c r="E45" s="54"/>
      <c r="F45" s="54"/>
      <c r="G45" s="54"/>
      <c r="H45" s="54"/>
      <c r="I45" s="54"/>
      <c r="J45" s="54"/>
      <c r="K45" s="54"/>
      <c r="L45" s="54"/>
      <c r="M45" s="54"/>
      <c r="N45" s="54"/>
    </row>
    <row r="46" spans="1:24" ht="15.6" thickTop="1" thickBot="1" x14ac:dyDescent="0.35">
      <c r="A46" s="594" t="s">
        <v>181</v>
      </c>
      <c r="B46" s="292" t="s">
        <v>176</v>
      </c>
      <c r="C46" s="288"/>
      <c r="D46" s="288"/>
      <c r="E46" s="288"/>
      <c r="F46" s="288"/>
      <c r="G46" s="288"/>
      <c r="H46" s="288"/>
      <c r="I46" s="288"/>
      <c r="J46" s="288"/>
      <c r="K46" s="288"/>
      <c r="L46" s="288"/>
      <c r="M46" s="288"/>
      <c r="N46" s="288"/>
    </row>
    <row r="47" spans="1:24" ht="15" thickBot="1" x14ac:dyDescent="0.35">
      <c r="A47" s="592"/>
      <c r="B47" s="290" t="s">
        <v>177</v>
      </c>
      <c r="C47" s="54"/>
      <c r="D47" s="54"/>
      <c r="E47" s="54"/>
      <c r="F47" s="54"/>
      <c r="G47" s="54"/>
      <c r="H47" s="54"/>
      <c r="I47" s="54"/>
      <c r="J47" s="54"/>
      <c r="K47" s="54"/>
      <c r="L47" s="54"/>
      <c r="M47" s="54"/>
      <c r="N47" s="54"/>
    </row>
    <row r="48" spans="1:24" ht="15" thickBot="1" x14ac:dyDescent="0.35">
      <c r="A48" s="592"/>
      <c r="B48" s="290" t="s">
        <v>178</v>
      </c>
      <c r="C48" s="54"/>
      <c r="D48" s="54"/>
      <c r="E48" s="54"/>
      <c r="F48" s="54"/>
      <c r="G48" s="54"/>
      <c r="H48" s="54"/>
      <c r="I48" s="54"/>
      <c r="J48" s="54"/>
      <c r="K48" s="54"/>
      <c r="L48" s="54"/>
      <c r="M48" s="54"/>
      <c r="N48" s="54"/>
    </row>
    <row r="49" spans="1:24" ht="15" thickBot="1" x14ac:dyDescent="0.35">
      <c r="A49" s="593"/>
      <c r="B49" s="291" t="s">
        <v>179</v>
      </c>
      <c r="C49" s="54"/>
      <c r="D49" s="54"/>
      <c r="E49" s="54"/>
      <c r="F49" s="54"/>
      <c r="G49" s="54"/>
      <c r="H49" s="54"/>
      <c r="I49" s="54"/>
      <c r="J49" s="54"/>
      <c r="K49" s="54"/>
      <c r="L49" s="54"/>
      <c r="M49" s="54"/>
      <c r="N49" s="54"/>
    </row>
    <row r="50" spans="1:24" ht="15.6" thickTop="1" thickBot="1" x14ac:dyDescent="0.35">
      <c r="A50" s="574" t="s">
        <v>182</v>
      </c>
      <c r="B50" s="292" t="s">
        <v>176</v>
      </c>
      <c r="C50" s="288"/>
      <c r="D50" s="288"/>
      <c r="E50" s="288"/>
      <c r="F50" s="288"/>
      <c r="G50" s="288"/>
      <c r="H50" s="288"/>
      <c r="I50" s="288"/>
      <c r="J50" s="288"/>
      <c r="K50" s="288"/>
      <c r="L50" s="288"/>
      <c r="M50" s="288"/>
      <c r="N50" s="288"/>
    </row>
    <row r="51" spans="1:24" ht="15" thickBot="1" x14ac:dyDescent="0.35">
      <c r="A51" s="572"/>
      <c r="B51" s="290" t="s">
        <v>177</v>
      </c>
      <c r="C51" s="66"/>
      <c r="D51" s="66"/>
      <c r="E51" s="66"/>
      <c r="F51" s="66"/>
      <c r="G51" s="66"/>
      <c r="H51" s="66"/>
      <c r="I51" s="66"/>
      <c r="J51" s="66"/>
      <c r="K51" s="66"/>
      <c r="L51" s="66"/>
      <c r="M51" s="66"/>
      <c r="N51" s="66"/>
    </row>
    <row r="52" spans="1:24" ht="15" thickBot="1" x14ac:dyDescent="0.35">
      <c r="A52" s="572"/>
      <c r="B52" s="290" t="s">
        <v>178</v>
      </c>
      <c r="C52" s="66"/>
      <c r="D52" s="66"/>
      <c r="E52" s="66"/>
      <c r="F52" s="66"/>
      <c r="G52" s="66"/>
      <c r="H52" s="66"/>
      <c r="I52" s="66"/>
      <c r="J52" s="66"/>
      <c r="K52" s="66"/>
      <c r="L52" s="66"/>
      <c r="M52" s="66"/>
      <c r="N52" s="66"/>
    </row>
    <row r="53" spans="1:24" ht="15" thickBot="1" x14ac:dyDescent="0.35">
      <c r="A53" s="573"/>
      <c r="B53" s="291" t="s">
        <v>179</v>
      </c>
      <c r="C53" s="66"/>
      <c r="D53" s="66"/>
      <c r="E53" s="66"/>
      <c r="F53" s="66"/>
      <c r="G53" s="66"/>
      <c r="H53" s="66"/>
      <c r="I53" s="66"/>
      <c r="J53" s="66"/>
      <c r="K53" s="66"/>
      <c r="L53" s="66"/>
      <c r="M53" s="66"/>
      <c r="N53" s="66"/>
    </row>
    <row r="54" spans="1:24" ht="15.6" thickTop="1" thickBot="1" x14ac:dyDescent="0.35">
      <c r="A54" s="594" t="s">
        <v>183</v>
      </c>
      <c r="B54" s="678" t="s">
        <v>176</v>
      </c>
      <c r="C54" s="293">
        <f>+C38+C42+C50+C46</f>
        <v>0</v>
      </c>
      <c r="D54" s="293">
        <f t="shared" ref="D54:M54" si="2">+D38+D42+D50+D46</f>
        <v>0</v>
      </c>
      <c r="E54" s="293">
        <f t="shared" si="2"/>
        <v>0</v>
      </c>
      <c r="F54" s="293">
        <f t="shared" si="2"/>
        <v>0</v>
      </c>
      <c r="G54" s="293">
        <f t="shared" si="2"/>
        <v>0</v>
      </c>
      <c r="H54" s="293">
        <f t="shared" si="2"/>
        <v>0</v>
      </c>
      <c r="I54" s="293">
        <f t="shared" si="2"/>
        <v>0</v>
      </c>
      <c r="J54" s="293">
        <f t="shared" si="2"/>
        <v>0</v>
      </c>
      <c r="K54" s="293">
        <f t="shared" si="2"/>
        <v>0</v>
      </c>
      <c r="L54" s="293">
        <f t="shared" si="2"/>
        <v>0</v>
      </c>
      <c r="M54" s="293">
        <f t="shared" si="2"/>
        <v>0</v>
      </c>
      <c r="N54" s="293">
        <f t="shared" ref="N54" si="3">+N38+N42+N50+N46</f>
        <v>0</v>
      </c>
    </row>
    <row r="55" spans="1:24" ht="15.6" thickTop="1" thickBot="1" x14ac:dyDescent="0.35">
      <c r="A55" s="592"/>
      <c r="B55" s="678" t="s">
        <v>177</v>
      </c>
      <c r="C55" s="293">
        <f t="shared" ref="C55:M55" si="4">+C39+C43+C51+C47</f>
        <v>0</v>
      </c>
      <c r="D55" s="293">
        <f t="shared" si="4"/>
        <v>0</v>
      </c>
      <c r="E55" s="293">
        <f t="shared" si="4"/>
        <v>0</v>
      </c>
      <c r="F55" s="293">
        <f t="shared" si="4"/>
        <v>0</v>
      </c>
      <c r="G55" s="293">
        <f t="shared" si="4"/>
        <v>0</v>
      </c>
      <c r="H55" s="293">
        <f t="shared" si="4"/>
        <v>0</v>
      </c>
      <c r="I55" s="293">
        <f t="shared" si="4"/>
        <v>0</v>
      </c>
      <c r="J55" s="293">
        <f t="shared" si="4"/>
        <v>0</v>
      </c>
      <c r="K55" s="293">
        <f t="shared" si="4"/>
        <v>0</v>
      </c>
      <c r="L55" s="293">
        <f t="shared" si="4"/>
        <v>0</v>
      </c>
      <c r="M55" s="293">
        <f t="shared" si="4"/>
        <v>0</v>
      </c>
      <c r="N55" s="293">
        <f t="shared" ref="N55" si="5">+N39+N43+N51+N47</f>
        <v>0</v>
      </c>
    </row>
    <row r="56" spans="1:24" ht="15.6" thickTop="1" thickBot="1" x14ac:dyDescent="0.35">
      <c r="A56" s="592"/>
      <c r="B56" s="678" t="s">
        <v>178</v>
      </c>
      <c r="C56" s="293">
        <f t="shared" ref="C56:M56" si="6">+C40+C44+C52+C48</f>
        <v>0</v>
      </c>
      <c r="D56" s="293">
        <f t="shared" si="6"/>
        <v>0</v>
      </c>
      <c r="E56" s="293">
        <f t="shared" si="6"/>
        <v>0</v>
      </c>
      <c r="F56" s="293">
        <f t="shared" si="6"/>
        <v>0</v>
      </c>
      <c r="G56" s="293">
        <f t="shared" si="6"/>
        <v>0</v>
      </c>
      <c r="H56" s="293">
        <f t="shared" si="6"/>
        <v>0</v>
      </c>
      <c r="I56" s="293">
        <f t="shared" si="6"/>
        <v>0</v>
      </c>
      <c r="J56" s="293">
        <f t="shared" si="6"/>
        <v>0</v>
      </c>
      <c r="K56" s="293">
        <f t="shared" si="6"/>
        <v>0</v>
      </c>
      <c r="L56" s="293">
        <f t="shared" si="6"/>
        <v>0</v>
      </c>
      <c r="M56" s="293">
        <f t="shared" si="6"/>
        <v>0</v>
      </c>
      <c r="N56" s="293">
        <f t="shared" ref="N56" si="7">+N40+N44+N52+N48</f>
        <v>0</v>
      </c>
    </row>
    <row r="57" spans="1:24" ht="15.6" thickTop="1" thickBot="1" x14ac:dyDescent="0.35">
      <c r="A57" s="595"/>
      <c r="B57" s="678" t="s">
        <v>179</v>
      </c>
      <c r="C57" s="293">
        <f t="shared" ref="C57:M57" si="8">+C41+C45+C53+C49</f>
        <v>0</v>
      </c>
      <c r="D57" s="293">
        <f t="shared" si="8"/>
        <v>0</v>
      </c>
      <c r="E57" s="293">
        <f t="shared" si="8"/>
        <v>0</v>
      </c>
      <c r="F57" s="293">
        <f t="shared" si="8"/>
        <v>0</v>
      </c>
      <c r="G57" s="293">
        <f t="shared" si="8"/>
        <v>0</v>
      </c>
      <c r="H57" s="293">
        <f t="shared" si="8"/>
        <v>0</v>
      </c>
      <c r="I57" s="293">
        <f t="shared" si="8"/>
        <v>0</v>
      </c>
      <c r="J57" s="293">
        <f t="shared" si="8"/>
        <v>0</v>
      </c>
      <c r="K57" s="293">
        <f t="shared" si="8"/>
        <v>0</v>
      </c>
      <c r="L57" s="293">
        <f t="shared" si="8"/>
        <v>0</v>
      </c>
      <c r="M57" s="293">
        <f t="shared" si="8"/>
        <v>0</v>
      </c>
      <c r="N57" s="293">
        <f t="shared" ref="N57" si="9">+N41+N45+N53+N49</f>
        <v>0</v>
      </c>
    </row>
    <row r="58" spans="1:24" x14ac:dyDescent="0.3">
      <c r="A58" s="25"/>
      <c r="B58" s="25"/>
      <c r="C58" s="25"/>
      <c r="D58" s="25"/>
      <c r="E58" s="25"/>
      <c r="F58" s="25"/>
      <c r="G58" s="25"/>
      <c r="H58" s="25"/>
      <c r="I58" s="25"/>
      <c r="J58" s="25"/>
      <c r="K58" s="25"/>
      <c r="L58" s="25"/>
      <c r="M58" s="25"/>
      <c r="N58" s="25"/>
    </row>
    <row r="59" spans="1:24" x14ac:dyDescent="0.3">
      <c r="A59" s="25"/>
      <c r="B59" s="25"/>
      <c r="C59" s="25"/>
      <c r="D59" s="25"/>
      <c r="E59" s="25"/>
      <c r="F59" s="25"/>
      <c r="G59" s="25"/>
      <c r="H59" s="25"/>
      <c r="I59" s="25"/>
      <c r="J59" s="25"/>
      <c r="K59" s="25"/>
      <c r="L59" s="25"/>
      <c r="M59" s="25"/>
      <c r="N59" s="25"/>
    </row>
    <row r="60" spans="1:24" x14ac:dyDescent="0.3">
      <c r="A60" s="138" t="s">
        <v>387</v>
      </c>
      <c r="B60" s="138"/>
      <c r="C60" s="138"/>
      <c r="D60" s="25"/>
      <c r="E60" s="25"/>
      <c r="F60" s="25"/>
      <c r="G60" s="25"/>
      <c r="H60" s="25"/>
      <c r="I60" s="25"/>
      <c r="J60" s="25"/>
      <c r="K60" s="25"/>
      <c r="L60" s="25"/>
      <c r="M60" s="25"/>
      <c r="N60" s="25"/>
    </row>
    <row r="61" spans="1:24" ht="14.4" customHeight="1" x14ac:dyDescent="0.3">
      <c r="A61" s="286"/>
      <c r="B61" s="286"/>
      <c r="C61" s="60"/>
      <c r="D61" s="60"/>
      <c r="E61" s="558" t="s">
        <v>117</v>
      </c>
      <c r="F61" s="559"/>
      <c r="G61" s="559"/>
      <c r="H61" s="559"/>
      <c r="I61" s="559"/>
      <c r="J61" s="559"/>
      <c r="K61" s="559"/>
      <c r="L61" s="559"/>
      <c r="M61" s="559"/>
      <c r="N61" s="559"/>
    </row>
    <row r="62" spans="1:24" ht="15" thickBot="1" x14ac:dyDescent="0.35">
      <c r="A62" s="286"/>
      <c r="B62" s="286"/>
      <c r="C62" s="61"/>
      <c r="D62" s="61"/>
      <c r="E62" s="218">
        <f>+E37</f>
        <v>2024</v>
      </c>
      <c r="F62" s="218">
        <f t="shared" ref="F62:M62" si="10">+F37</f>
        <v>2025</v>
      </c>
      <c r="G62" s="218">
        <f t="shared" si="10"/>
        <v>2026</v>
      </c>
      <c r="H62" s="218">
        <f t="shared" si="10"/>
        <v>2027</v>
      </c>
      <c r="I62" s="218">
        <f t="shared" si="10"/>
        <v>2028</v>
      </c>
      <c r="J62" s="218">
        <f t="shared" si="10"/>
        <v>2029</v>
      </c>
      <c r="K62" s="218">
        <f t="shared" si="10"/>
        <v>2030</v>
      </c>
      <c r="L62" s="218">
        <f t="shared" si="10"/>
        <v>2031</v>
      </c>
      <c r="M62" s="218">
        <f t="shared" si="10"/>
        <v>2032</v>
      </c>
      <c r="N62" s="389">
        <f t="shared" ref="N62" si="11">+N37</f>
        <v>2033</v>
      </c>
    </row>
    <row r="63" spans="1:24" ht="16.5" customHeight="1" thickTop="1" thickBot="1" x14ac:dyDescent="0.35">
      <c r="A63" s="571" t="s">
        <v>184</v>
      </c>
      <c r="B63" s="294" t="s">
        <v>176</v>
      </c>
      <c r="C63" s="124"/>
      <c r="D63" s="124"/>
      <c r="E63" s="288"/>
      <c r="F63" s="288"/>
      <c r="G63" s="288"/>
      <c r="H63" s="288"/>
      <c r="I63" s="288"/>
      <c r="J63" s="288"/>
      <c r="K63" s="288"/>
      <c r="L63" s="288"/>
      <c r="M63" s="288"/>
      <c r="N63" s="288"/>
      <c r="O63" s="289"/>
      <c r="P63" s="289"/>
      <c r="Q63" s="289"/>
      <c r="R63" s="289"/>
      <c r="S63" s="289"/>
      <c r="T63" s="289"/>
      <c r="U63" s="289"/>
      <c r="V63" s="289"/>
      <c r="W63" s="289"/>
      <c r="X63" s="289"/>
    </row>
    <row r="64" spans="1:24" ht="15" thickBot="1" x14ac:dyDescent="0.35">
      <c r="A64" s="572"/>
      <c r="B64" s="295" t="s">
        <v>177</v>
      </c>
      <c r="C64" s="124"/>
      <c r="D64" s="124"/>
      <c r="E64" s="54"/>
      <c r="F64" s="54"/>
      <c r="G64" s="54"/>
      <c r="H64" s="54"/>
      <c r="I64" s="54"/>
      <c r="J64" s="54"/>
      <c r="K64" s="54"/>
      <c r="L64" s="54"/>
      <c r="M64" s="54"/>
      <c r="N64" s="54"/>
      <c r="O64" s="289"/>
      <c r="P64" s="289"/>
      <c r="Q64" s="289"/>
      <c r="R64" s="289"/>
      <c r="S64" s="289"/>
      <c r="T64" s="289"/>
      <c r="U64" s="289"/>
      <c r="V64" s="289"/>
      <c r="W64" s="289"/>
      <c r="X64" s="289"/>
    </row>
    <row r="65" spans="1:24" ht="15" thickBot="1" x14ac:dyDescent="0.35">
      <c r="A65" s="572"/>
      <c r="B65" s="295" t="s">
        <v>178</v>
      </c>
      <c r="C65" s="124"/>
      <c r="D65" s="124"/>
      <c r="E65" s="54"/>
      <c r="F65" s="54"/>
      <c r="G65" s="54"/>
      <c r="H65" s="54"/>
      <c r="I65" s="54"/>
      <c r="J65" s="54"/>
      <c r="K65" s="54"/>
      <c r="L65" s="54"/>
      <c r="M65" s="54"/>
      <c r="N65" s="54"/>
      <c r="O65" s="289"/>
      <c r="P65" s="289"/>
      <c r="Q65" s="289"/>
      <c r="R65" s="289"/>
      <c r="S65" s="289"/>
      <c r="T65" s="289"/>
      <c r="U65" s="289"/>
      <c r="V65" s="289"/>
      <c r="W65" s="289"/>
      <c r="X65" s="289"/>
    </row>
    <row r="66" spans="1:24" ht="15" thickBot="1" x14ac:dyDescent="0.35">
      <c r="A66" s="573"/>
      <c r="B66" s="296" t="s">
        <v>179</v>
      </c>
      <c r="C66" s="124"/>
      <c r="D66" s="124"/>
      <c r="E66" s="54"/>
      <c r="F66" s="54"/>
      <c r="G66" s="54"/>
      <c r="H66" s="54"/>
      <c r="I66" s="54"/>
      <c r="J66" s="54"/>
      <c r="K66" s="54"/>
      <c r="L66" s="54"/>
      <c r="M66" s="54"/>
      <c r="N66" s="54"/>
      <c r="O66" s="289"/>
      <c r="P66" s="289"/>
      <c r="Q66" s="289"/>
      <c r="R66" s="289"/>
      <c r="S66" s="289"/>
      <c r="T66" s="289"/>
      <c r="U66" s="289"/>
      <c r="V66" s="289"/>
      <c r="W66" s="289"/>
      <c r="X66" s="289"/>
    </row>
    <row r="67" spans="1:24" ht="15.6" thickTop="1" thickBot="1" x14ac:dyDescent="0.35">
      <c r="A67" s="574" t="s">
        <v>185</v>
      </c>
      <c r="B67" s="297" t="s">
        <v>176</v>
      </c>
      <c r="C67" s="124"/>
      <c r="D67" s="124"/>
      <c r="E67" s="288"/>
      <c r="F67" s="288"/>
      <c r="G67" s="288"/>
      <c r="H67" s="288"/>
      <c r="I67" s="288"/>
      <c r="J67" s="288"/>
      <c r="K67" s="288"/>
      <c r="L67" s="288"/>
      <c r="M67" s="288"/>
      <c r="N67" s="288"/>
    </row>
    <row r="68" spans="1:24" ht="15" thickBot="1" x14ac:dyDescent="0.35">
      <c r="A68" s="572"/>
      <c r="B68" s="295" t="s">
        <v>177</v>
      </c>
      <c r="C68" s="124"/>
      <c r="D68" s="124"/>
      <c r="E68" s="54"/>
      <c r="F68" s="54"/>
      <c r="G68" s="54"/>
      <c r="H68" s="54"/>
      <c r="I68" s="54"/>
      <c r="J68" s="54"/>
      <c r="K68" s="54"/>
      <c r="L68" s="54"/>
      <c r="M68" s="54"/>
      <c r="N68" s="54"/>
    </row>
    <row r="69" spans="1:24" ht="15" thickBot="1" x14ac:dyDescent="0.35">
      <c r="A69" s="572"/>
      <c r="B69" s="295" t="s">
        <v>178</v>
      </c>
      <c r="C69" s="124"/>
      <c r="D69" s="124"/>
      <c r="E69" s="54"/>
      <c r="F69" s="54"/>
      <c r="G69" s="54"/>
      <c r="H69" s="54"/>
      <c r="I69" s="54"/>
      <c r="J69" s="54"/>
      <c r="K69" s="54"/>
      <c r="L69" s="54"/>
      <c r="M69" s="54"/>
      <c r="N69" s="54"/>
    </row>
    <row r="70" spans="1:24" ht="15" thickBot="1" x14ac:dyDescent="0.35">
      <c r="A70" s="573"/>
      <c r="B70" s="296" t="s">
        <v>179</v>
      </c>
      <c r="C70" s="124"/>
      <c r="D70" s="124"/>
      <c r="E70" s="54"/>
      <c r="F70" s="54"/>
      <c r="G70" s="54"/>
      <c r="H70" s="54"/>
      <c r="I70" s="54"/>
      <c r="J70" s="54"/>
      <c r="K70" s="54"/>
      <c r="L70" s="54"/>
      <c r="M70" s="54"/>
      <c r="N70" s="54"/>
    </row>
    <row r="71" spans="1:24" ht="15.6" thickTop="1" thickBot="1" x14ac:dyDescent="0.35">
      <c r="A71" s="594" t="s">
        <v>183</v>
      </c>
      <c r="B71" s="677" t="s">
        <v>176</v>
      </c>
      <c r="C71" s="135"/>
      <c r="D71" s="135"/>
      <c r="E71" s="293">
        <f>+E63+E67</f>
        <v>0</v>
      </c>
      <c r="F71" s="293">
        <f t="shared" ref="F71:M71" si="12">+F63+F67</f>
        <v>0</v>
      </c>
      <c r="G71" s="293">
        <f t="shared" si="12"/>
        <v>0</v>
      </c>
      <c r="H71" s="293">
        <f t="shared" si="12"/>
        <v>0</v>
      </c>
      <c r="I71" s="293">
        <f t="shared" si="12"/>
        <v>0</v>
      </c>
      <c r="J71" s="293">
        <f t="shared" si="12"/>
        <v>0</v>
      </c>
      <c r="K71" s="293">
        <f t="shared" si="12"/>
        <v>0</v>
      </c>
      <c r="L71" s="293">
        <f t="shared" si="12"/>
        <v>0</v>
      </c>
      <c r="M71" s="293">
        <f t="shared" si="12"/>
        <v>0</v>
      </c>
      <c r="N71" s="293">
        <f t="shared" ref="N71" si="13">+N63+N67</f>
        <v>0</v>
      </c>
    </row>
    <row r="72" spans="1:24" ht="15.6" thickTop="1" thickBot="1" x14ac:dyDescent="0.35">
      <c r="A72" s="592"/>
      <c r="B72" s="677" t="s">
        <v>177</v>
      </c>
      <c r="C72" s="135"/>
      <c r="D72" s="135"/>
      <c r="E72" s="293">
        <f t="shared" ref="E72:M72" si="14">+E64+E68</f>
        <v>0</v>
      </c>
      <c r="F72" s="293">
        <f t="shared" si="14"/>
        <v>0</v>
      </c>
      <c r="G72" s="293">
        <f t="shared" si="14"/>
        <v>0</v>
      </c>
      <c r="H72" s="293">
        <f t="shared" si="14"/>
        <v>0</v>
      </c>
      <c r="I72" s="293">
        <f t="shared" si="14"/>
        <v>0</v>
      </c>
      <c r="J72" s="293">
        <f t="shared" si="14"/>
        <v>0</v>
      </c>
      <c r="K72" s="293">
        <f t="shared" si="14"/>
        <v>0</v>
      </c>
      <c r="L72" s="293">
        <f t="shared" si="14"/>
        <v>0</v>
      </c>
      <c r="M72" s="293">
        <f t="shared" si="14"/>
        <v>0</v>
      </c>
      <c r="N72" s="293">
        <f t="shared" ref="N72" si="15">+N64+N68</f>
        <v>0</v>
      </c>
    </row>
    <row r="73" spans="1:24" ht="15.6" thickTop="1" thickBot="1" x14ac:dyDescent="0.35">
      <c r="A73" s="592"/>
      <c r="B73" s="677" t="s">
        <v>178</v>
      </c>
      <c r="C73" s="135"/>
      <c r="D73" s="135"/>
      <c r="E73" s="293">
        <f t="shared" ref="E73:M73" si="16">+E65+E69</f>
        <v>0</v>
      </c>
      <c r="F73" s="293">
        <f t="shared" si="16"/>
        <v>0</v>
      </c>
      <c r="G73" s="293">
        <f t="shared" si="16"/>
        <v>0</v>
      </c>
      <c r="H73" s="293">
        <f t="shared" si="16"/>
        <v>0</v>
      </c>
      <c r="I73" s="293">
        <f t="shared" si="16"/>
        <v>0</v>
      </c>
      <c r="J73" s="293">
        <f t="shared" si="16"/>
        <v>0</v>
      </c>
      <c r="K73" s="293">
        <f t="shared" si="16"/>
        <v>0</v>
      </c>
      <c r="L73" s="293">
        <f t="shared" si="16"/>
        <v>0</v>
      </c>
      <c r="M73" s="293">
        <f t="shared" si="16"/>
        <v>0</v>
      </c>
      <c r="N73" s="293">
        <f t="shared" ref="N73" si="17">+N65+N69</f>
        <v>0</v>
      </c>
    </row>
    <row r="74" spans="1:24" ht="15.6" thickTop="1" thickBot="1" x14ac:dyDescent="0.35">
      <c r="A74" s="595"/>
      <c r="B74" s="677" t="s">
        <v>179</v>
      </c>
      <c r="C74" s="137"/>
      <c r="D74" s="137"/>
      <c r="E74" s="293">
        <f t="shared" ref="E74:M74" si="18">+E66+E70</f>
        <v>0</v>
      </c>
      <c r="F74" s="293">
        <f t="shared" si="18"/>
        <v>0</v>
      </c>
      <c r="G74" s="293">
        <f t="shared" si="18"/>
        <v>0</v>
      </c>
      <c r="H74" s="293">
        <f t="shared" si="18"/>
        <v>0</v>
      </c>
      <c r="I74" s="293">
        <f t="shared" si="18"/>
        <v>0</v>
      </c>
      <c r="J74" s="293">
        <f t="shared" si="18"/>
        <v>0</v>
      </c>
      <c r="K74" s="293">
        <f t="shared" si="18"/>
        <v>0</v>
      </c>
      <c r="L74" s="293">
        <f t="shared" si="18"/>
        <v>0</v>
      </c>
      <c r="M74" s="293">
        <f t="shared" si="18"/>
        <v>0</v>
      </c>
      <c r="N74" s="293">
        <f t="shared" ref="N74" si="19">+N66+N70</f>
        <v>0</v>
      </c>
    </row>
    <row r="75" spans="1:24" ht="15" thickBot="1" x14ac:dyDescent="0.35">
      <c r="A75" s="25"/>
      <c r="B75" s="25"/>
      <c r="C75" s="25"/>
      <c r="D75" s="25"/>
      <c r="E75" s="25"/>
      <c r="F75" s="25"/>
      <c r="G75" s="25"/>
      <c r="H75" s="25"/>
      <c r="I75" s="25"/>
      <c r="J75" s="25"/>
      <c r="K75" s="25"/>
      <c r="L75" s="25"/>
      <c r="M75" s="25"/>
    </row>
    <row r="76" spans="1:24" s="9" customFormat="1" ht="15" thickBot="1" x14ac:dyDescent="0.35">
      <c r="A76" s="489" t="s">
        <v>55</v>
      </c>
      <c r="B76" s="490"/>
      <c r="C76" s="490"/>
      <c r="D76" s="490"/>
      <c r="E76" s="490"/>
      <c r="F76" s="490"/>
      <c r="G76" s="491"/>
      <c r="H76" s="45"/>
      <c r="I76" s="45"/>
      <c r="J76" s="45"/>
      <c r="K76" s="45"/>
      <c r="L76" s="114"/>
      <c r="M76" s="114"/>
    </row>
    <row r="77" spans="1:24" ht="18" customHeight="1" x14ac:dyDescent="0.3">
      <c r="A77" s="506" t="s">
        <v>63</v>
      </c>
      <c r="B77" s="507"/>
      <c r="C77" s="507"/>
      <c r="D77" s="507"/>
      <c r="E77" s="507"/>
      <c r="F77" s="507"/>
      <c r="G77" s="508"/>
      <c r="H77" s="69"/>
      <c r="I77" s="69"/>
      <c r="J77" s="69"/>
    </row>
    <row r="78" spans="1:24" ht="45" customHeight="1" x14ac:dyDescent="0.3">
      <c r="A78" s="475" t="s">
        <v>402</v>
      </c>
      <c r="B78" s="467"/>
      <c r="C78" s="467"/>
      <c r="D78" s="467"/>
      <c r="E78" s="467"/>
      <c r="F78" s="467"/>
      <c r="G78" s="468"/>
    </row>
    <row r="79" spans="1:24" ht="18" customHeight="1" x14ac:dyDescent="0.3">
      <c r="A79" s="475" t="s">
        <v>186</v>
      </c>
      <c r="B79" s="467"/>
      <c r="C79" s="467"/>
      <c r="D79" s="467"/>
      <c r="E79" s="467"/>
      <c r="F79" s="467"/>
      <c r="G79" s="468"/>
      <c r="H79" s="69"/>
      <c r="I79" s="69"/>
      <c r="J79" s="69"/>
    </row>
    <row r="80" spans="1:24" ht="35.4" customHeight="1" x14ac:dyDescent="0.3">
      <c r="A80" s="475" t="s">
        <v>413</v>
      </c>
      <c r="B80" s="467"/>
      <c r="C80" s="467"/>
      <c r="D80" s="467"/>
      <c r="E80" s="467"/>
      <c r="F80" s="467"/>
      <c r="G80" s="468"/>
    </row>
    <row r="81" spans="1:13" ht="32.1" customHeight="1" thickBot="1" x14ac:dyDescent="0.35">
      <c r="A81" s="503" t="s">
        <v>67</v>
      </c>
      <c r="B81" s="504"/>
      <c r="C81" s="504"/>
      <c r="D81" s="504"/>
      <c r="E81" s="504"/>
      <c r="F81" s="504"/>
      <c r="G81" s="505"/>
    </row>
    <row r="82" spans="1:13" x14ac:dyDescent="0.3">
      <c r="A82" s="298"/>
      <c r="B82" s="298"/>
      <c r="C82" s="298"/>
      <c r="D82" s="298"/>
      <c r="E82" s="298"/>
      <c r="F82" s="298"/>
      <c r="G82" s="298"/>
      <c r="H82" s="298"/>
      <c r="I82" s="298"/>
      <c r="J82" s="298"/>
      <c r="K82" s="298"/>
      <c r="L82" s="298"/>
      <c r="M82" s="25"/>
    </row>
    <row r="83" spans="1:13" x14ac:dyDescent="0.3">
      <c r="A83" s="590"/>
      <c r="B83" s="590"/>
      <c r="C83" s="25"/>
      <c r="D83" s="25"/>
      <c r="E83" s="25"/>
      <c r="F83" s="25"/>
      <c r="G83" s="25"/>
      <c r="H83" s="25"/>
      <c r="I83" s="25"/>
      <c r="J83" s="25"/>
      <c r="K83" s="25"/>
      <c r="L83" s="25"/>
      <c r="M83" s="25"/>
    </row>
    <row r="84" spans="1:13" x14ac:dyDescent="0.3">
      <c r="B84" s="299"/>
    </row>
    <row r="85" spans="1:13" x14ac:dyDescent="0.3">
      <c r="A85" s="300"/>
      <c r="B85" s="251"/>
      <c r="C85" s="300"/>
    </row>
    <row r="86" spans="1:13" x14ac:dyDescent="0.3">
      <c r="A86" s="300"/>
      <c r="B86" s="301"/>
      <c r="C86" s="300"/>
      <c r="D86" s="302"/>
      <c r="E86" s="302"/>
    </row>
    <row r="87" spans="1:13" x14ac:dyDescent="0.3">
      <c r="A87" s="300"/>
      <c r="C87" s="300"/>
    </row>
    <row r="88" spans="1:13" x14ac:dyDescent="0.3">
      <c r="A88" s="300"/>
      <c r="C88" s="300"/>
    </row>
    <row r="89" spans="1:13" x14ac:dyDescent="0.3">
      <c r="A89" s="300"/>
      <c r="B89" s="303"/>
      <c r="C89" s="300"/>
    </row>
    <row r="90" spans="1:13" x14ac:dyDescent="0.3">
      <c r="A90" s="300"/>
      <c r="B90" s="302"/>
      <c r="C90" s="300"/>
    </row>
    <row r="91" spans="1:13" ht="29.1" customHeight="1" x14ac:dyDescent="0.3">
      <c r="A91" s="300"/>
      <c r="B91" s="303"/>
      <c r="C91" s="300"/>
      <c r="D91" s="303"/>
      <c r="E91" s="303"/>
    </row>
    <row r="92" spans="1:13" x14ac:dyDescent="0.3">
      <c r="A92" s="300"/>
      <c r="C92" s="300"/>
    </row>
    <row r="93" spans="1:13" x14ac:dyDescent="0.3">
      <c r="A93" s="300"/>
      <c r="C93" s="300"/>
    </row>
    <row r="94" spans="1:13" x14ac:dyDescent="0.3">
      <c r="A94" s="589"/>
      <c r="B94" s="589"/>
    </row>
    <row r="95" spans="1:13" x14ac:dyDescent="0.3">
      <c r="A95" s="304"/>
    </row>
    <row r="96" spans="1:13" x14ac:dyDescent="0.3">
      <c r="A96" s="304"/>
    </row>
    <row r="97" spans="1:2" x14ac:dyDescent="0.3">
      <c r="A97" s="304"/>
    </row>
    <row r="98" spans="1:2" x14ac:dyDescent="0.3">
      <c r="A98" s="304"/>
    </row>
    <row r="99" spans="1:2" x14ac:dyDescent="0.3">
      <c r="A99" s="304"/>
    </row>
    <row r="100" spans="1:2" x14ac:dyDescent="0.3">
      <c r="A100" s="300"/>
    </row>
    <row r="102" spans="1:2" x14ac:dyDescent="0.3">
      <c r="B102" s="301"/>
    </row>
  </sheetData>
  <sheetProtection algorithmName="SHA-512" hashValue="RGI8kd6NAy+9ng77PP/zof76l50CbsYVCJp3OHkFC0kfQYZx+Y0KAFmkWSRmRCErBLzVIhux/knqU8cuUZWthw==" saltValue="1LWb4y6U1xzBA/d3dYOOHQ==" spinCount="100000" sheet="1" formatColumns="0" formatRows="0" insertRows="0"/>
  <mergeCells count="56">
    <mergeCell ref="A76:G76"/>
    <mergeCell ref="A81:G81"/>
    <mergeCell ref="A80:G80"/>
    <mergeCell ref="A79:G79"/>
    <mergeCell ref="A78:G78"/>
    <mergeCell ref="A77:G77"/>
    <mergeCell ref="A71:A74"/>
    <mergeCell ref="D36:N36"/>
    <mergeCell ref="E61:N61"/>
    <mergeCell ref="A5:C5"/>
    <mergeCell ref="A6:C6"/>
    <mergeCell ref="A94:B94"/>
    <mergeCell ref="A83:B83"/>
    <mergeCell ref="A11:C11"/>
    <mergeCell ref="A38:A41"/>
    <mergeCell ref="A42:A45"/>
    <mergeCell ref="A54:A57"/>
    <mergeCell ref="A21:C21"/>
    <mergeCell ref="A46:A49"/>
    <mergeCell ref="A7:C7"/>
    <mergeCell ref="A14:C14"/>
    <mergeCell ref="A16:C16"/>
    <mergeCell ref="A20:C20"/>
    <mergeCell ref="A12:C12"/>
    <mergeCell ref="A13:C13"/>
    <mergeCell ref="A8:C8"/>
    <mergeCell ref="A19:C19"/>
    <mergeCell ref="A9:C9"/>
    <mergeCell ref="A10:C10"/>
    <mergeCell ref="A15:C15"/>
    <mergeCell ref="F19:J19"/>
    <mergeCell ref="F15:J15"/>
    <mergeCell ref="F25:J25"/>
    <mergeCell ref="A18:C18"/>
    <mergeCell ref="A17:C17"/>
    <mergeCell ref="F21:J21"/>
    <mergeCell ref="F23:J23"/>
    <mergeCell ref="F11:J11"/>
    <mergeCell ref="F12:J12"/>
    <mergeCell ref="F13:J13"/>
    <mergeCell ref="F17:J17"/>
    <mergeCell ref="F18:J18"/>
    <mergeCell ref="F5:J5"/>
    <mergeCell ref="F6:J6"/>
    <mergeCell ref="F8:J8"/>
    <mergeCell ref="F9:J9"/>
    <mergeCell ref="F10:J10"/>
    <mergeCell ref="A27:G27"/>
    <mergeCell ref="A63:A66"/>
    <mergeCell ref="A67:A70"/>
    <mergeCell ref="A50:A53"/>
    <mergeCell ref="A28:G28"/>
    <mergeCell ref="A29:G29"/>
    <mergeCell ref="A30:G30"/>
    <mergeCell ref="A31:G31"/>
    <mergeCell ref="A32:G32"/>
  </mergeCells>
  <dataValidations count="1">
    <dataValidation type="decimal" operator="greaterThanOrEqual" allowBlank="1" showInputMessage="1" showErrorMessage="1" errorTitle="Pogrešan unos!" error="Molimo da unesete broj koji je veći ili jednak 0 (nuli)" sqref="D17:D19 D8:D13 K17:K19 K8:K13 K23 C38:N53 C63:N70" xr:uid="{00000000-0002-0000-0B00-000000000000}">
      <formula1>0</formula1>
    </dataValidation>
  </dataValidations>
  <pageMargins left="0.7" right="0.7" top="0.75" bottom="0.75" header="0.3" footer="0.3"/>
  <pageSetup paperSize="9" orientation="portrait"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80"/>
  <sheetViews>
    <sheetView showGridLines="0" zoomScale="90" zoomScaleNormal="90" workbookViewId="0">
      <selection activeCell="O49" sqref="O49"/>
    </sheetView>
  </sheetViews>
  <sheetFormatPr defaultColWidth="9.109375" defaultRowHeight="14.4" x14ac:dyDescent="0.3"/>
  <cols>
    <col min="1" max="1" width="44.88671875" style="45" customWidth="1"/>
    <col min="2" max="13" width="15.109375" style="45" customWidth="1"/>
    <col min="14" max="16384" width="9.109375" style="45"/>
  </cols>
  <sheetData>
    <row r="1" spans="1:13" x14ac:dyDescent="0.3">
      <c r="A1" s="25"/>
      <c r="B1" s="25"/>
      <c r="C1" s="25"/>
      <c r="D1" s="25"/>
      <c r="E1" s="25"/>
      <c r="F1" s="25"/>
      <c r="G1" s="25"/>
      <c r="H1" s="25"/>
      <c r="I1" s="25"/>
      <c r="J1" s="25"/>
      <c r="K1" s="25"/>
      <c r="L1" s="25"/>
      <c r="M1" s="25"/>
    </row>
    <row r="2" spans="1:13" x14ac:dyDescent="0.3">
      <c r="A2" s="138" t="s">
        <v>187</v>
      </c>
      <c r="B2" s="25"/>
      <c r="C2" s="25"/>
      <c r="D2" s="25"/>
      <c r="E2" s="25"/>
      <c r="F2" s="25"/>
      <c r="G2" s="25"/>
      <c r="H2" s="25"/>
      <c r="I2" s="25"/>
      <c r="J2" s="25"/>
      <c r="K2" s="25"/>
      <c r="L2" s="25"/>
      <c r="M2" s="25"/>
    </row>
    <row r="3" spans="1:13" ht="14.4" customHeight="1" x14ac:dyDescent="0.3">
      <c r="A3" s="539" t="s">
        <v>70</v>
      </c>
      <c r="B3" s="218" t="s">
        <v>61</v>
      </c>
      <c r="C3" s="671" t="s">
        <v>188</v>
      </c>
      <c r="D3" s="672"/>
      <c r="E3" s="672"/>
      <c r="F3" s="672"/>
      <c r="G3" s="672"/>
      <c r="H3" s="672"/>
      <c r="I3" s="672"/>
      <c r="J3" s="672"/>
      <c r="K3" s="672"/>
      <c r="L3" s="672"/>
      <c r="M3" s="672"/>
    </row>
    <row r="4" spans="1:13" x14ac:dyDescent="0.3">
      <c r="A4" s="539"/>
      <c r="B4" s="139">
        <f>+Uputstvo!$A$4</f>
        <v>2022</v>
      </c>
      <c r="C4" s="139">
        <f t="shared" ref="C4:D4" si="0">+B4+1</f>
        <v>2023</v>
      </c>
      <c r="D4" s="139">
        <f t="shared" si="0"/>
        <v>2024</v>
      </c>
      <c r="E4" s="139">
        <f t="shared" ref="E4:M4" si="1">+D4+1</f>
        <v>2025</v>
      </c>
      <c r="F4" s="139">
        <f t="shared" si="1"/>
        <v>2026</v>
      </c>
      <c r="G4" s="139">
        <f t="shared" si="1"/>
        <v>2027</v>
      </c>
      <c r="H4" s="139">
        <f t="shared" si="1"/>
        <v>2028</v>
      </c>
      <c r="I4" s="139">
        <f t="shared" si="1"/>
        <v>2029</v>
      </c>
      <c r="J4" s="139">
        <f t="shared" si="1"/>
        <v>2030</v>
      </c>
      <c r="K4" s="139">
        <f t="shared" si="1"/>
        <v>2031</v>
      </c>
      <c r="L4" s="139">
        <f t="shared" si="1"/>
        <v>2032</v>
      </c>
      <c r="M4" s="388">
        <f t="shared" si="1"/>
        <v>2033</v>
      </c>
    </row>
    <row r="5" spans="1:13" ht="15" customHeight="1" x14ac:dyDescent="0.3">
      <c r="A5" s="179" t="s">
        <v>189</v>
      </c>
      <c r="B5" s="225">
        <f>SUM(B6:B8)</f>
        <v>0</v>
      </c>
      <c r="C5" s="225">
        <f t="shared" ref="C5:D5" si="2">SUM(C6:C8)</f>
        <v>0</v>
      </c>
      <c r="D5" s="225">
        <f t="shared" si="2"/>
        <v>0</v>
      </c>
      <c r="E5" s="225">
        <f t="shared" ref="E5:L5" si="3">SUM(E6:E8)</f>
        <v>0</v>
      </c>
      <c r="F5" s="225">
        <f t="shared" si="3"/>
        <v>0</v>
      </c>
      <c r="G5" s="225">
        <f t="shared" si="3"/>
        <v>0</v>
      </c>
      <c r="H5" s="225">
        <f t="shared" si="3"/>
        <v>0</v>
      </c>
      <c r="I5" s="225">
        <f t="shared" si="3"/>
        <v>0</v>
      </c>
      <c r="J5" s="225">
        <f t="shared" si="3"/>
        <v>0</v>
      </c>
      <c r="K5" s="225">
        <f t="shared" si="3"/>
        <v>0</v>
      </c>
      <c r="L5" s="225">
        <f t="shared" si="3"/>
        <v>0</v>
      </c>
      <c r="M5" s="225">
        <f t="shared" ref="M5" si="4">SUM(M6:M8)</f>
        <v>0</v>
      </c>
    </row>
    <row r="6" spans="1:13" ht="15" customHeight="1" x14ac:dyDescent="0.3">
      <c r="A6" s="149" t="s">
        <v>190</v>
      </c>
      <c r="B6" s="305">
        <f>+'8.2. Ukupni prihodi'!B8</f>
        <v>0</v>
      </c>
      <c r="C6" s="143">
        <f>+'8.2. Ukupni prihodi'!C8</f>
        <v>0</v>
      </c>
      <c r="D6" s="143">
        <f>+'8.2. Ukupni prihodi'!D8</f>
        <v>0</v>
      </c>
      <c r="E6" s="143">
        <f>+'8.2. Ukupni prihodi'!E8</f>
        <v>0</v>
      </c>
      <c r="F6" s="143">
        <f>+'8.2. Ukupni prihodi'!F8</f>
        <v>0</v>
      </c>
      <c r="G6" s="143">
        <f>+'8.2. Ukupni prihodi'!G8</f>
        <v>0</v>
      </c>
      <c r="H6" s="143">
        <f>+'8.2. Ukupni prihodi'!H8</f>
        <v>0</v>
      </c>
      <c r="I6" s="143">
        <f>+'8.2. Ukupni prihodi'!I8</f>
        <v>0</v>
      </c>
      <c r="J6" s="143">
        <f>+'8.2. Ukupni prihodi'!J8</f>
        <v>0</v>
      </c>
      <c r="K6" s="143">
        <f>+'8.2. Ukupni prihodi'!K8</f>
        <v>0</v>
      </c>
      <c r="L6" s="143">
        <f>+'8.2. Ukupni prihodi'!L8</f>
        <v>0</v>
      </c>
      <c r="M6" s="143">
        <f>+'8.2. Ukupni prihodi'!M8</f>
        <v>0</v>
      </c>
    </row>
    <row r="7" spans="1:13" ht="15" customHeight="1" x14ac:dyDescent="0.3">
      <c r="A7" s="140" t="s">
        <v>191</v>
      </c>
      <c r="B7" s="305">
        <f>+'8.2. Ukupni prihodi'!B10</f>
        <v>0</v>
      </c>
      <c r="C7" s="305">
        <f>+'8.2. Ukupni prihodi'!C10</f>
        <v>0</v>
      </c>
      <c r="D7" s="305">
        <f>+'8.2. Ukupni prihodi'!D10</f>
        <v>0</v>
      </c>
      <c r="E7" s="305">
        <f>+'8.2. Ukupni prihodi'!E10</f>
        <v>0</v>
      </c>
      <c r="F7" s="305">
        <f>+'8.2. Ukupni prihodi'!F10</f>
        <v>0</v>
      </c>
      <c r="G7" s="305">
        <f>+'8.2. Ukupni prihodi'!G10</f>
        <v>0</v>
      </c>
      <c r="H7" s="305">
        <f>+'8.2. Ukupni prihodi'!H10</f>
        <v>0</v>
      </c>
      <c r="I7" s="305">
        <f>+'8.2. Ukupni prihodi'!I10</f>
        <v>0</v>
      </c>
      <c r="J7" s="305">
        <f>+'8.2. Ukupni prihodi'!J10</f>
        <v>0</v>
      </c>
      <c r="K7" s="305">
        <f>+'8.2. Ukupni prihodi'!K10</f>
        <v>0</v>
      </c>
      <c r="L7" s="305">
        <f>+'8.2. Ukupni prihodi'!L10</f>
        <v>0</v>
      </c>
      <c r="M7" s="305">
        <f>+'8.2. Ukupni prihodi'!M10</f>
        <v>0</v>
      </c>
    </row>
    <row r="8" spans="1:13" ht="15.6" customHeight="1" x14ac:dyDescent="0.3">
      <c r="A8" s="140" t="s">
        <v>192</v>
      </c>
      <c r="B8" s="305">
        <f>+'8.2. Ukupni prihodi'!B18</f>
        <v>0</v>
      </c>
      <c r="C8" s="305">
        <f>+'8.2. Ukupni prihodi'!C18</f>
        <v>0</v>
      </c>
      <c r="D8" s="305">
        <f>+'8.2. Ukupni prihodi'!D18</f>
        <v>0</v>
      </c>
      <c r="E8" s="305">
        <f>+'8.2. Ukupni prihodi'!E18</f>
        <v>0</v>
      </c>
      <c r="F8" s="305">
        <f>+'8.2. Ukupni prihodi'!F18</f>
        <v>0</v>
      </c>
      <c r="G8" s="305">
        <f>+'8.2. Ukupni prihodi'!G18</f>
        <v>0</v>
      </c>
      <c r="H8" s="305">
        <f>+'8.2. Ukupni prihodi'!H18</f>
        <v>0</v>
      </c>
      <c r="I8" s="305">
        <f>+'8.2. Ukupni prihodi'!I18</f>
        <v>0</v>
      </c>
      <c r="J8" s="305">
        <f>+'8.2. Ukupni prihodi'!J18</f>
        <v>0</v>
      </c>
      <c r="K8" s="305">
        <f>+'8.2. Ukupni prihodi'!K18</f>
        <v>0</v>
      </c>
      <c r="L8" s="305">
        <f>+'8.2. Ukupni prihodi'!L18</f>
        <v>0</v>
      </c>
      <c r="M8" s="305">
        <f>+'8.2. Ukupni prihodi'!M18</f>
        <v>0</v>
      </c>
    </row>
    <row r="9" spans="1:13" ht="15" customHeight="1" x14ac:dyDescent="0.3">
      <c r="A9" s="179" t="s">
        <v>193</v>
      </c>
      <c r="B9" s="225">
        <f>B10+B14</f>
        <v>0</v>
      </c>
      <c r="C9" s="225">
        <f t="shared" ref="C9:D9" si="5">C10+C14</f>
        <v>0</v>
      </c>
      <c r="D9" s="225">
        <f t="shared" si="5"/>
        <v>0</v>
      </c>
      <c r="E9" s="225">
        <f t="shared" ref="E9:L9" si="6">E10+E14</f>
        <v>0</v>
      </c>
      <c r="F9" s="225">
        <f t="shared" si="6"/>
        <v>0</v>
      </c>
      <c r="G9" s="225">
        <f t="shared" si="6"/>
        <v>0</v>
      </c>
      <c r="H9" s="225">
        <f t="shared" si="6"/>
        <v>0</v>
      </c>
      <c r="I9" s="225">
        <f t="shared" si="6"/>
        <v>0</v>
      </c>
      <c r="J9" s="225">
        <f t="shared" si="6"/>
        <v>0</v>
      </c>
      <c r="K9" s="225">
        <f t="shared" si="6"/>
        <v>0</v>
      </c>
      <c r="L9" s="225">
        <f t="shared" si="6"/>
        <v>0</v>
      </c>
      <c r="M9" s="225">
        <f t="shared" ref="M9" si="7">M10+M14</f>
        <v>0</v>
      </c>
    </row>
    <row r="10" spans="1:13" ht="15" customHeight="1" x14ac:dyDescent="0.3">
      <c r="A10" s="306" t="s">
        <v>194</v>
      </c>
      <c r="B10" s="222">
        <f>SUM(B11:B13)</f>
        <v>0</v>
      </c>
      <c r="C10" s="222">
        <f t="shared" ref="C10:D10" si="8">SUM(C11:C13)</f>
        <v>0</v>
      </c>
      <c r="D10" s="222">
        <f t="shared" si="8"/>
        <v>0</v>
      </c>
      <c r="E10" s="222">
        <f t="shared" ref="E10:L10" si="9">SUM(E11:E13)</f>
        <v>0</v>
      </c>
      <c r="F10" s="222">
        <f t="shared" si="9"/>
        <v>0</v>
      </c>
      <c r="G10" s="222">
        <f t="shared" si="9"/>
        <v>0</v>
      </c>
      <c r="H10" s="222">
        <f t="shared" si="9"/>
        <v>0</v>
      </c>
      <c r="I10" s="222">
        <f t="shared" si="9"/>
        <v>0</v>
      </c>
      <c r="J10" s="222">
        <f t="shared" si="9"/>
        <v>0</v>
      </c>
      <c r="K10" s="222">
        <f t="shared" si="9"/>
        <v>0</v>
      </c>
      <c r="L10" s="222">
        <f t="shared" si="9"/>
        <v>0</v>
      </c>
      <c r="M10" s="222">
        <f t="shared" ref="M10" si="10">SUM(M11:M13)</f>
        <v>0</v>
      </c>
    </row>
    <row r="11" spans="1:13" ht="15" customHeight="1" x14ac:dyDescent="0.3">
      <c r="A11" s="149" t="s">
        <v>195</v>
      </c>
      <c r="B11" s="305">
        <f>+'3.3.Mat. input 3.4. Mat. troš.'!C58</f>
        <v>0</v>
      </c>
      <c r="C11" s="305">
        <f>+'3.3.Mat. input 3.4. Mat. troš.'!D58</f>
        <v>0</v>
      </c>
      <c r="D11" s="305">
        <f>+'3.3.Mat. input 3.4. Mat. troš.'!E58</f>
        <v>0</v>
      </c>
      <c r="E11" s="305">
        <f>+'3.3.Mat. input 3.4. Mat. troš.'!F58</f>
        <v>0</v>
      </c>
      <c r="F11" s="305">
        <f>+'3.3.Mat. input 3.4. Mat. troš.'!G58</f>
        <v>0</v>
      </c>
      <c r="G11" s="305">
        <f>+'3.3.Mat. input 3.4. Mat. troš.'!H58</f>
        <v>0</v>
      </c>
      <c r="H11" s="305">
        <f>+'3.3.Mat. input 3.4. Mat. troš.'!I58</f>
        <v>0</v>
      </c>
      <c r="I11" s="305">
        <f>+'3.3.Mat. input 3.4. Mat. troš.'!J58</f>
        <v>0</v>
      </c>
      <c r="J11" s="305">
        <f>+'3.3.Mat. input 3.4. Mat. troš.'!K58</f>
        <v>0</v>
      </c>
      <c r="K11" s="305">
        <f>+'3.3.Mat. input 3.4. Mat. troš.'!L58</f>
        <v>0</v>
      </c>
      <c r="L11" s="305">
        <f>+'3.3.Mat. input 3.4. Mat. troš.'!M58</f>
        <v>0</v>
      </c>
      <c r="M11" s="305">
        <f>+'3.3.Mat. input 3.4. Mat. troš.'!N58</f>
        <v>0</v>
      </c>
    </row>
    <row r="12" spans="1:13" ht="15" customHeight="1" x14ac:dyDescent="0.3">
      <c r="A12" s="140" t="s">
        <v>196</v>
      </c>
      <c r="B12" s="305">
        <f>+'4.4. Dinamika zaposlenih'!B13</f>
        <v>0</v>
      </c>
      <c r="C12" s="305">
        <f>+'4.4. Dinamika zaposlenih'!C13</f>
        <v>0</v>
      </c>
      <c r="D12" s="305">
        <f>+'4.4. Dinamika zaposlenih'!D13</f>
        <v>0</v>
      </c>
      <c r="E12" s="305">
        <f>+'4.4. Dinamika zaposlenih'!E13</f>
        <v>0</v>
      </c>
      <c r="F12" s="305">
        <f>+'4.4. Dinamika zaposlenih'!F13</f>
        <v>0</v>
      </c>
      <c r="G12" s="305">
        <f>+'4.4. Dinamika zaposlenih'!G13</f>
        <v>0</v>
      </c>
      <c r="H12" s="305">
        <f>+'4.4. Dinamika zaposlenih'!H13</f>
        <v>0</v>
      </c>
      <c r="I12" s="305">
        <f>+'4.4. Dinamika zaposlenih'!I13</f>
        <v>0</v>
      </c>
      <c r="J12" s="305">
        <f>+'4.4. Dinamika zaposlenih'!J13</f>
        <v>0</v>
      </c>
      <c r="K12" s="305">
        <f>+'4.4. Dinamika zaposlenih'!K13</f>
        <v>0</v>
      </c>
      <c r="L12" s="305">
        <f>+'4.4. Dinamika zaposlenih'!L13</f>
        <v>0</v>
      </c>
      <c r="M12" s="305">
        <f>+'4.4. Dinamika zaposlenih'!M13</f>
        <v>0</v>
      </c>
    </row>
    <row r="13" spans="1:13" ht="15" customHeight="1" x14ac:dyDescent="0.3">
      <c r="A13" s="140" t="s">
        <v>197</v>
      </c>
      <c r="B13" s="305">
        <f>+'8.3. Obračun amortizacije'!G17</f>
        <v>0</v>
      </c>
      <c r="C13" s="305">
        <f>+'8.3. Obračun amortizacije'!H17</f>
        <v>0</v>
      </c>
      <c r="D13" s="305">
        <f>+'8.3. Obračun amortizacije'!I17</f>
        <v>0</v>
      </c>
      <c r="E13" s="305">
        <f>+'8.3. Obračun amortizacije'!J17</f>
        <v>0</v>
      </c>
      <c r="F13" s="305">
        <f>+'8.3. Obračun amortizacije'!K17</f>
        <v>0</v>
      </c>
      <c r="G13" s="305">
        <f>+'8.3. Obračun amortizacije'!L17</f>
        <v>0</v>
      </c>
      <c r="H13" s="305">
        <f>+'8.3. Obračun amortizacije'!M17</f>
        <v>0</v>
      </c>
      <c r="I13" s="305">
        <f>+'8.3. Obračun amortizacije'!N17</f>
        <v>0</v>
      </c>
      <c r="J13" s="305">
        <f>+'8.3. Obračun amortizacije'!O17</f>
        <v>0</v>
      </c>
      <c r="K13" s="305">
        <f>+'8.3. Obračun amortizacije'!P17</f>
        <v>0</v>
      </c>
      <c r="L13" s="305">
        <f>+'8.3. Obračun amortizacije'!Q17</f>
        <v>0</v>
      </c>
      <c r="M13" s="305">
        <f>+'8.3. Obračun amortizacije'!R17</f>
        <v>0</v>
      </c>
    </row>
    <row r="14" spans="1:13" ht="15" customHeight="1" x14ac:dyDescent="0.3">
      <c r="A14" s="306" t="s">
        <v>198</v>
      </c>
      <c r="B14" s="222">
        <f>SUM(B15:B16)</f>
        <v>0</v>
      </c>
      <c r="C14" s="222">
        <f t="shared" ref="C14" si="11">SUM(C15:C16)</f>
        <v>0</v>
      </c>
      <c r="D14" s="222">
        <f t="shared" ref="D14" si="12">SUM(D15:D16)</f>
        <v>0</v>
      </c>
      <c r="E14" s="222">
        <f t="shared" ref="E14:L14" si="13">SUM(E15:E16)</f>
        <v>0</v>
      </c>
      <c r="F14" s="222">
        <f t="shared" si="13"/>
        <v>0</v>
      </c>
      <c r="G14" s="222">
        <f t="shared" si="13"/>
        <v>0</v>
      </c>
      <c r="H14" s="222">
        <f t="shared" si="13"/>
        <v>0</v>
      </c>
      <c r="I14" s="222">
        <f t="shared" si="13"/>
        <v>0</v>
      </c>
      <c r="J14" s="222">
        <f t="shared" si="13"/>
        <v>0</v>
      </c>
      <c r="K14" s="222">
        <f t="shared" si="13"/>
        <v>0</v>
      </c>
      <c r="L14" s="222">
        <f t="shared" si="13"/>
        <v>0</v>
      </c>
      <c r="M14" s="222">
        <f t="shared" ref="M14" si="14">SUM(M15:M16)</f>
        <v>0</v>
      </c>
    </row>
    <row r="15" spans="1:13" ht="15" customHeight="1" x14ac:dyDescent="0.3">
      <c r="A15" s="140" t="s">
        <v>199</v>
      </c>
      <c r="B15" s="305">
        <f>+'8.5. Izvori finansiranja'!C55</f>
        <v>0</v>
      </c>
      <c r="C15" s="305">
        <f>+'8.5. Izvori finansiranja'!D55</f>
        <v>0</v>
      </c>
      <c r="D15" s="305">
        <f>+'8.5. Izvori finansiranja'!E55</f>
        <v>0</v>
      </c>
      <c r="E15" s="305">
        <f>+'8.5. Izvori finansiranja'!F55</f>
        <v>0</v>
      </c>
      <c r="F15" s="305">
        <f>+'8.5. Izvori finansiranja'!G55</f>
        <v>0</v>
      </c>
      <c r="G15" s="305">
        <f>+'8.5. Izvori finansiranja'!H55</f>
        <v>0</v>
      </c>
      <c r="H15" s="305">
        <f>+'8.5. Izvori finansiranja'!I55</f>
        <v>0</v>
      </c>
      <c r="I15" s="305">
        <f>+'8.5. Izvori finansiranja'!J55</f>
        <v>0</v>
      </c>
      <c r="J15" s="305">
        <f>+'8.5. Izvori finansiranja'!K55</f>
        <v>0</v>
      </c>
      <c r="K15" s="305">
        <f>+'8.5. Izvori finansiranja'!L55</f>
        <v>0</v>
      </c>
      <c r="L15" s="305">
        <f>+'8.5. Izvori finansiranja'!M55</f>
        <v>0</v>
      </c>
      <c r="M15" s="305">
        <f>+'8.5. Izvori finansiranja'!N55</f>
        <v>0</v>
      </c>
    </row>
    <row r="16" spans="1:13" ht="15" customHeight="1" x14ac:dyDescent="0.3">
      <c r="A16" s="140" t="s">
        <v>200</v>
      </c>
      <c r="B16" s="54"/>
      <c r="C16" s="305">
        <f t="shared" ref="C16:D16" si="15">+B16</f>
        <v>0</v>
      </c>
      <c r="D16" s="305">
        <f t="shared" si="15"/>
        <v>0</v>
      </c>
      <c r="E16" s="305">
        <f t="shared" ref="E16:M16" si="16">+D16</f>
        <v>0</v>
      </c>
      <c r="F16" s="305">
        <f t="shared" si="16"/>
        <v>0</v>
      </c>
      <c r="G16" s="305">
        <f t="shared" si="16"/>
        <v>0</v>
      </c>
      <c r="H16" s="305">
        <f t="shared" si="16"/>
        <v>0</v>
      </c>
      <c r="I16" s="305">
        <f t="shared" si="16"/>
        <v>0</v>
      </c>
      <c r="J16" s="305">
        <f t="shared" si="16"/>
        <v>0</v>
      </c>
      <c r="K16" s="305">
        <f t="shared" si="16"/>
        <v>0</v>
      </c>
      <c r="L16" s="305">
        <f t="shared" si="16"/>
        <v>0</v>
      </c>
      <c r="M16" s="305">
        <f t="shared" si="16"/>
        <v>0</v>
      </c>
    </row>
    <row r="17" spans="1:13" ht="15" customHeight="1" x14ac:dyDescent="0.3">
      <c r="A17" s="221" t="s">
        <v>201</v>
      </c>
      <c r="B17" s="222">
        <f>B5-B9</f>
        <v>0</v>
      </c>
      <c r="C17" s="222">
        <f t="shared" ref="C17:D17" si="17">C5-C9</f>
        <v>0</v>
      </c>
      <c r="D17" s="222">
        <f t="shared" si="17"/>
        <v>0</v>
      </c>
      <c r="E17" s="222">
        <f t="shared" ref="E17:L17" si="18">E5-E9</f>
        <v>0</v>
      </c>
      <c r="F17" s="222">
        <f t="shared" si="18"/>
        <v>0</v>
      </c>
      <c r="G17" s="222">
        <f t="shared" si="18"/>
        <v>0</v>
      </c>
      <c r="H17" s="222">
        <f t="shared" si="18"/>
        <v>0</v>
      </c>
      <c r="I17" s="222">
        <f t="shared" si="18"/>
        <v>0</v>
      </c>
      <c r="J17" s="222">
        <f t="shared" si="18"/>
        <v>0</v>
      </c>
      <c r="K17" s="222">
        <f t="shared" si="18"/>
        <v>0</v>
      </c>
      <c r="L17" s="222">
        <f t="shared" si="18"/>
        <v>0</v>
      </c>
      <c r="M17" s="222">
        <f t="shared" ref="M17" si="19">M5-M9</f>
        <v>0</v>
      </c>
    </row>
    <row r="18" spans="1:13" ht="15" customHeight="1" x14ac:dyDescent="0.3">
      <c r="A18" s="307" t="s">
        <v>202</v>
      </c>
      <c r="B18" s="305">
        <f>+IF(B17&gt;0,B17*$B$21,0)</f>
        <v>0</v>
      </c>
      <c r="C18" s="305">
        <f t="shared" ref="C18" si="20">+IF(C17&gt;0,C17*$B$21,0)</f>
        <v>0</v>
      </c>
      <c r="D18" s="305">
        <f t="shared" ref="D18" si="21">+IF(D17&gt;0,D17*$B$21,0)</f>
        <v>0</v>
      </c>
      <c r="E18" s="305">
        <f t="shared" ref="E18:L18" si="22">+IF(E17&gt;0,E17*$B$21,0)</f>
        <v>0</v>
      </c>
      <c r="F18" s="305">
        <f t="shared" si="22"/>
        <v>0</v>
      </c>
      <c r="G18" s="305">
        <f t="shared" si="22"/>
        <v>0</v>
      </c>
      <c r="H18" s="305">
        <f t="shared" si="22"/>
        <v>0</v>
      </c>
      <c r="I18" s="305">
        <f t="shared" si="22"/>
        <v>0</v>
      </c>
      <c r="J18" s="305">
        <f t="shared" si="22"/>
        <v>0</v>
      </c>
      <c r="K18" s="305">
        <f t="shared" si="22"/>
        <v>0</v>
      </c>
      <c r="L18" s="305">
        <f t="shared" si="22"/>
        <v>0</v>
      </c>
      <c r="M18" s="305">
        <f t="shared" ref="M18" si="23">+IF(M17&gt;0,M17*$B$21,0)</f>
        <v>0</v>
      </c>
    </row>
    <row r="19" spans="1:13" x14ac:dyDescent="0.3">
      <c r="A19" s="179" t="s">
        <v>203</v>
      </c>
      <c r="B19" s="225">
        <f>B17-B18</f>
        <v>0</v>
      </c>
      <c r="C19" s="225">
        <f t="shared" ref="C19:D19" si="24">C17-C18</f>
        <v>0</v>
      </c>
      <c r="D19" s="225">
        <f t="shared" si="24"/>
        <v>0</v>
      </c>
      <c r="E19" s="225">
        <f t="shared" ref="E19:L19" si="25">E17-E18</f>
        <v>0</v>
      </c>
      <c r="F19" s="225">
        <f>F17-F18</f>
        <v>0</v>
      </c>
      <c r="G19" s="225">
        <f>G17-G18</f>
        <v>0</v>
      </c>
      <c r="H19" s="225">
        <f t="shared" si="25"/>
        <v>0</v>
      </c>
      <c r="I19" s="225">
        <f t="shared" si="25"/>
        <v>0</v>
      </c>
      <c r="J19" s="225">
        <f t="shared" si="25"/>
        <v>0</v>
      </c>
      <c r="K19" s="225">
        <f t="shared" si="25"/>
        <v>0</v>
      </c>
      <c r="L19" s="225">
        <f t="shared" si="25"/>
        <v>0</v>
      </c>
      <c r="M19" s="225">
        <f t="shared" ref="M19" si="26">M17-M18</f>
        <v>0</v>
      </c>
    </row>
    <row r="20" spans="1:13" x14ac:dyDescent="0.3">
      <c r="A20" s="25"/>
      <c r="B20" s="25"/>
      <c r="C20" s="308"/>
      <c r="D20" s="308"/>
      <c r="E20" s="25"/>
      <c r="F20" s="25"/>
      <c r="G20" s="25"/>
      <c r="H20" s="25"/>
      <c r="I20" s="25"/>
      <c r="J20" s="25"/>
      <c r="K20" s="25"/>
      <c r="L20" s="25"/>
      <c r="M20" s="25"/>
    </row>
    <row r="21" spans="1:13" x14ac:dyDescent="0.3">
      <c r="A21" s="179" t="s">
        <v>204</v>
      </c>
      <c r="B21" s="309">
        <v>0.1</v>
      </c>
      <c r="C21" s="308"/>
      <c r="D21" s="308"/>
      <c r="E21" s="308"/>
      <c r="F21" s="310"/>
      <c r="G21" s="311"/>
      <c r="H21" s="311"/>
      <c r="I21" s="311"/>
      <c r="J21" s="311"/>
      <c r="K21" s="311"/>
      <c r="L21" s="311"/>
      <c r="M21" s="25"/>
    </row>
    <row r="22" spans="1:13" x14ac:dyDescent="0.3">
      <c r="A22" s="138"/>
      <c r="B22" s="312"/>
      <c r="C22" s="308"/>
      <c r="D22" s="308"/>
      <c r="E22" s="308"/>
      <c r="F22" s="310"/>
      <c r="G22" s="311"/>
      <c r="H22" s="311"/>
      <c r="I22" s="311"/>
      <c r="J22" s="311"/>
      <c r="K22" s="311"/>
      <c r="L22" s="311"/>
      <c r="M22" s="25"/>
    </row>
    <row r="23" spans="1:13" x14ac:dyDescent="0.3">
      <c r="A23" s="138"/>
      <c r="B23" s="312"/>
      <c r="C23" s="308"/>
      <c r="D23" s="308"/>
      <c r="E23" s="308"/>
      <c r="F23" s="310"/>
      <c r="G23" s="311"/>
      <c r="H23" s="311"/>
      <c r="I23" s="311"/>
      <c r="J23" s="311"/>
      <c r="K23" s="311"/>
      <c r="L23" s="311"/>
      <c r="M23" s="25"/>
    </row>
    <row r="24" spans="1:13" s="58" customFormat="1" x14ac:dyDescent="0.3">
      <c r="A24" s="313"/>
      <c r="B24" s="314"/>
      <c r="C24" s="315"/>
      <c r="D24" s="315"/>
      <c r="E24" s="315"/>
      <c r="F24" s="316"/>
      <c r="G24" s="317"/>
      <c r="H24" s="317"/>
      <c r="I24" s="317"/>
      <c r="J24" s="317"/>
      <c r="K24" s="317"/>
      <c r="L24" s="317"/>
    </row>
    <row r="25" spans="1:13" x14ac:dyDescent="0.3">
      <c r="A25" s="138"/>
      <c r="B25" s="312"/>
      <c r="C25" s="308"/>
      <c r="D25" s="308"/>
      <c r="E25" s="308"/>
      <c r="F25" s="310"/>
      <c r="G25" s="311"/>
      <c r="H25" s="311"/>
      <c r="I25" s="311"/>
      <c r="J25" s="311"/>
      <c r="K25" s="311"/>
      <c r="L25" s="311"/>
      <c r="M25" s="25"/>
    </row>
    <row r="26" spans="1:13" x14ac:dyDescent="0.3">
      <c r="A26" s="138" t="s">
        <v>388</v>
      </c>
      <c r="B26" s="25"/>
      <c r="C26" s="25"/>
      <c r="D26" s="25"/>
      <c r="E26" s="25"/>
      <c r="F26" s="25"/>
      <c r="G26" s="25"/>
      <c r="H26" s="25"/>
      <c r="I26" s="25"/>
      <c r="J26" s="25"/>
      <c r="K26" s="25"/>
      <c r="L26" s="25"/>
      <c r="M26" s="25"/>
    </row>
    <row r="27" spans="1:13" ht="14.4" customHeight="1" x14ac:dyDescent="0.3">
      <c r="A27" s="539" t="s">
        <v>70</v>
      </c>
      <c r="B27" s="318"/>
      <c r="C27" s="318"/>
      <c r="D27" s="671" t="s">
        <v>188</v>
      </c>
      <c r="E27" s="672"/>
      <c r="F27" s="672"/>
      <c r="G27" s="672"/>
      <c r="H27" s="672"/>
      <c r="I27" s="672"/>
      <c r="J27" s="672"/>
      <c r="K27" s="672"/>
      <c r="L27" s="672"/>
      <c r="M27" s="672"/>
    </row>
    <row r="28" spans="1:13" x14ac:dyDescent="0.3">
      <c r="A28" s="539"/>
      <c r="B28" s="319"/>
      <c r="C28" s="319"/>
      <c r="D28" s="139">
        <f>+D4</f>
        <v>2024</v>
      </c>
      <c r="E28" s="139">
        <f t="shared" ref="E28:L28" si="27">+E4</f>
        <v>2025</v>
      </c>
      <c r="F28" s="139">
        <f t="shared" si="27"/>
        <v>2026</v>
      </c>
      <c r="G28" s="139">
        <f t="shared" si="27"/>
        <v>2027</v>
      </c>
      <c r="H28" s="139">
        <f t="shared" si="27"/>
        <v>2028</v>
      </c>
      <c r="I28" s="139">
        <f t="shared" si="27"/>
        <v>2029</v>
      </c>
      <c r="J28" s="139">
        <f t="shared" si="27"/>
        <v>2030</v>
      </c>
      <c r="K28" s="139">
        <f t="shared" si="27"/>
        <v>2031</v>
      </c>
      <c r="L28" s="139">
        <f t="shared" si="27"/>
        <v>2032</v>
      </c>
      <c r="M28" s="388">
        <f t="shared" ref="M28" si="28">+M4</f>
        <v>2033</v>
      </c>
    </row>
    <row r="29" spans="1:13" ht="15" customHeight="1" x14ac:dyDescent="0.3">
      <c r="A29" s="179" t="s">
        <v>189</v>
      </c>
      <c r="B29" s="135"/>
      <c r="C29" s="135"/>
      <c r="D29" s="225">
        <f>SUM(D30:D33)</f>
        <v>0</v>
      </c>
      <c r="E29" s="225">
        <f t="shared" ref="E29" si="29">SUM(E30:E33)</f>
        <v>0</v>
      </c>
      <c r="F29" s="225">
        <f>SUM(F30:F33)</f>
        <v>0</v>
      </c>
      <c r="G29" s="225">
        <f t="shared" ref="G29:L29" si="30">SUM(G30:G33)</f>
        <v>0</v>
      </c>
      <c r="H29" s="225">
        <f t="shared" si="30"/>
        <v>0</v>
      </c>
      <c r="I29" s="225">
        <f t="shared" si="30"/>
        <v>0</v>
      </c>
      <c r="J29" s="225">
        <f t="shared" si="30"/>
        <v>0</v>
      </c>
      <c r="K29" s="225">
        <f t="shared" si="30"/>
        <v>0</v>
      </c>
      <c r="L29" s="225">
        <f t="shared" si="30"/>
        <v>0</v>
      </c>
      <c r="M29" s="225">
        <f t="shared" ref="M29" si="31">SUM(M30:M33)</f>
        <v>0</v>
      </c>
    </row>
    <row r="30" spans="1:13" ht="15" customHeight="1" x14ac:dyDescent="0.3">
      <c r="A30" s="149" t="s">
        <v>190</v>
      </c>
      <c r="B30" s="124"/>
      <c r="C30" s="124"/>
      <c r="D30" s="143">
        <f>+'8.2. Ukupni prihodi'!D40</f>
        <v>0</v>
      </c>
      <c r="E30" s="143">
        <f>+'8.2. Ukupni prihodi'!E40</f>
        <v>0</v>
      </c>
      <c r="F30" s="143">
        <f>+'8.2. Ukupni prihodi'!F40</f>
        <v>0</v>
      </c>
      <c r="G30" s="143">
        <f>+'8.2. Ukupni prihodi'!G40</f>
        <v>0</v>
      </c>
      <c r="H30" s="143">
        <f>+'8.2. Ukupni prihodi'!H40</f>
        <v>0</v>
      </c>
      <c r="I30" s="143">
        <f>+'8.2. Ukupni prihodi'!I40</f>
        <v>0</v>
      </c>
      <c r="J30" s="143">
        <f>+'8.2. Ukupni prihodi'!J40</f>
        <v>0</v>
      </c>
      <c r="K30" s="143">
        <f>+'8.2. Ukupni prihodi'!K40</f>
        <v>0</v>
      </c>
      <c r="L30" s="143">
        <f>+'8.2. Ukupni prihodi'!L40</f>
        <v>0</v>
      </c>
      <c r="M30" s="143">
        <f>+'8.2. Ukupni prihodi'!M40</f>
        <v>0</v>
      </c>
    </row>
    <row r="31" spans="1:13" ht="15" customHeight="1" x14ac:dyDescent="0.3">
      <c r="A31" s="140" t="s">
        <v>191</v>
      </c>
      <c r="B31" s="124"/>
      <c r="C31" s="124"/>
      <c r="D31" s="143">
        <f>+'8.2. Ukupni prihodi'!D44</f>
        <v>0</v>
      </c>
      <c r="E31" s="143">
        <f>+'8.2. Ukupni prihodi'!E44</f>
        <v>0</v>
      </c>
      <c r="F31" s="143">
        <f>+'8.2. Ukupni prihodi'!F44</f>
        <v>0</v>
      </c>
      <c r="G31" s="143">
        <f>+'8.2. Ukupni prihodi'!G44</f>
        <v>0</v>
      </c>
      <c r="H31" s="143">
        <f>+'8.2. Ukupni prihodi'!H44</f>
        <v>0</v>
      </c>
      <c r="I31" s="143">
        <f>+'8.2. Ukupni prihodi'!I44</f>
        <v>0</v>
      </c>
      <c r="J31" s="143">
        <f>+'8.2. Ukupni prihodi'!J44</f>
        <v>0</v>
      </c>
      <c r="K31" s="143">
        <f>+'8.2. Ukupni prihodi'!K44</f>
        <v>0</v>
      </c>
      <c r="L31" s="143">
        <f>+'8.2. Ukupni prihodi'!L44</f>
        <v>0</v>
      </c>
      <c r="M31" s="143">
        <f>+'8.2. Ukupni prihodi'!M44</f>
        <v>0</v>
      </c>
    </row>
    <row r="32" spans="1:13" ht="15" customHeight="1" x14ac:dyDescent="0.3">
      <c r="A32" s="140" t="s">
        <v>192</v>
      </c>
      <c r="B32" s="124"/>
      <c r="C32" s="124"/>
      <c r="D32" s="143">
        <f>+'8.2. Ukupni prihodi'!D56</f>
        <v>0</v>
      </c>
      <c r="E32" s="143">
        <f>+'8.2. Ukupni prihodi'!E56</f>
        <v>0</v>
      </c>
      <c r="F32" s="143">
        <f>+'8.2. Ukupni prihodi'!F56</f>
        <v>0</v>
      </c>
      <c r="G32" s="143">
        <f>+'8.2. Ukupni prihodi'!G56</f>
        <v>0</v>
      </c>
      <c r="H32" s="143">
        <f>+'8.2. Ukupni prihodi'!H56</f>
        <v>0</v>
      </c>
      <c r="I32" s="143">
        <f>+'8.2. Ukupni prihodi'!I56</f>
        <v>0</v>
      </c>
      <c r="J32" s="143">
        <f>+'8.2. Ukupni prihodi'!J56</f>
        <v>0</v>
      </c>
      <c r="K32" s="143">
        <f>+'8.2. Ukupni prihodi'!K56</f>
        <v>0</v>
      </c>
      <c r="L32" s="143">
        <f>+'8.2. Ukupni prihodi'!L56</f>
        <v>0</v>
      </c>
      <c r="M32" s="143">
        <f>+'8.2. Ukupni prihodi'!M56</f>
        <v>0</v>
      </c>
    </row>
    <row r="33" spans="1:13" ht="15" customHeight="1" x14ac:dyDescent="0.3">
      <c r="A33" s="140" t="s">
        <v>205</v>
      </c>
      <c r="B33" s="124"/>
      <c r="C33" s="124"/>
      <c r="D33" s="143">
        <f>+'8.2. Ukupni prihodi'!D52</f>
        <v>0</v>
      </c>
      <c r="E33" s="143">
        <f>+'8.2. Ukupni prihodi'!E52</f>
        <v>0</v>
      </c>
      <c r="F33" s="143">
        <f>+'8.2. Ukupni prihodi'!F52</f>
        <v>0</v>
      </c>
      <c r="G33" s="143">
        <f>+'8.2. Ukupni prihodi'!G52</f>
        <v>0</v>
      </c>
      <c r="H33" s="143">
        <f>+'8.2. Ukupni prihodi'!H52</f>
        <v>0</v>
      </c>
      <c r="I33" s="143">
        <f>+'8.2. Ukupni prihodi'!I52</f>
        <v>0</v>
      </c>
      <c r="J33" s="143">
        <f>+'8.2. Ukupni prihodi'!J52</f>
        <v>0</v>
      </c>
      <c r="K33" s="143">
        <f>+'8.2. Ukupni prihodi'!K52</f>
        <v>0</v>
      </c>
      <c r="L33" s="143">
        <f>+'8.2. Ukupni prihodi'!L52</f>
        <v>0</v>
      </c>
      <c r="M33" s="143">
        <f>+'8.2. Ukupni prihodi'!M52</f>
        <v>0</v>
      </c>
    </row>
    <row r="34" spans="1:13" ht="15" customHeight="1" x14ac:dyDescent="0.3">
      <c r="A34" s="179" t="s">
        <v>193</v>
      </c>
      <c r="B34" s="135"/>
      <c r="C34" s="135"/>
      <c r="D34" s="225">
        <f>D35+D39</f>
        <v>0</v>
      </c>
      <c r="E34" s="225">
        <f t="shared" ref="E34:L34" si="32">E35+E39</f>
        <v>0</v>
      </c>
      <c r="F34" s="225">
        <f t="shared" si="32"/>
        <v>0</v>
      </c>
      <c r="G34" s="225">
        <f t="shared" si="32"/>
        <v>0</v>
      </c>
      <c r="H34" s="225">
        <f t="shared" si="32"/>
        <v>0</v>
      </c>
      <c r="I34" s="225">
        <f t="shared" si="32"/>
        <v>0</v>
      </c>
      <c r="J34" s="225">
        <f t="shared" si="32"/>
        <v>0</v>
      </c>
      <c r="K34" s="225">
        <f t="shared" si="32"/>
        <v>0</v>
      </c>
      <c r="L34" s="225">
        <f t="shared" si="32"/>
        <v>0</v>
      </c>
      <c r="M34" s="225">
        <f t="shared" ref="M34" si="33">M35+M39</f>
        <v>0</v>
      </c>
    </row>
    <row r="35" spans="1:13" ht="15" customHeight="1" x14ac:dyDescent="0.3">
      <c r="A35" s="306" t="s">
        <v>194</v>
      </c>
      <c r="B35" s="130"/>
      <c r="C35" s="130"/>
      <c r="D35" s="222">
        <f>SUM(D36:D38)</f>
        <v>0</v>
      </c>
      <c r="E35" s="222">
        <f t="shared" ref="E35:L35" si="34">SUM(E36:E38)</f>
        <v>0</v>
      </c>
      <c r="F35" s="222">
        <f t="shared" si="34"/>
        <v>0</v>
      </c>
      <c r="G35" s="222">
        <f t="shared" si="34"/>
        <v>0</v>
      </c>
      <c r="H35" s="222">
        <f t="shared" si="34"/>
        <v>0</v>
      </c>
      <c r="I35" s="222">
        <f t="shared" si="34"/>
        <v>0</v>
      </c>
      <c r="J35" s="222">
        <f t="shared" si="34"/>
        <v>0</v>
      </c>
      <c r="K35" s="222">
        <f t="shared" si="34"/>
        <v>0</v>
      </c>
      <c r="L35" s="222">
        <f t="shared" si="34"/>
        <v>0</v>
      </c>
      <c r="M35" s="222">
        <f t="shared" ref="M35" si="35">SUM(M36:M38)</f>
        <v>0</v>
      </c>
    </row>
    <row r="36" spans="1:13" ht="15" customHeight="1" x14ac:dyDescent="0.3">
      <c r="A36" s="149" t="s">
        <v>195</v>
      </c>
      <c r="B36" s="124"/>
      <c r="C36" s="124"/>
      <c r="D36" s="143">
        <f>+'3.3.Mat. input 3.4. Mat. troš.'!E133</f>
        <v>0</v>
      </c>
      <c r="E36" s="143">
        <f>+'3.3.Mat. input 3.4. Mat. troš.'!F133</f>
        <v>0</v>
      </c>
      <c r="F36" s="143">
        <f>+'3.3.Mat. input 3.4. Mat. troš.'!G133</f>
        <v>0</v>
      </c>
      <c r="G36" s="143">
        <f>+'3.3.Mat. input 3.4. Mat. troš.'!H133</f>
        <v>0</v>
      </c>
      <c r="H36" s="143">
        <f>+'3.3.Mat. input 3.4. Mat. troš.'!I133</f>
        <v>0</v>
      </c>
      <c r="I36" s="143">
        <f>+'3.3.Mat. input 3.4. Mat. troš.'!J133</f>
        <v>0</v>
      </c>
      <c r="J36" s="143">
        <f>+'3.3.Mat. input 3.4. Mat. troš.'!K133</f>
        <v>0</v>
      </c>
      <c r="K36" s="143">
        <f>+'3.3.Mat. input 3.4. Mat. troš.'!L133</f>
        <v>0</v>
      </c>
      <c r="L36" s="143">
        <f>+'3.3.Mat. input 3.4. Mat. troš.'!M133</f>
        <v>0</v>
      </c>
      <c r="M36" s="143">
        <f>+'3.3.Mat. input 3.4. Mat. troš.'!N133</f>
        <v>0</v>
      </c>
    </row>
    <row r="37" spans="1:13" ht="15" customHeight="1" x14ac:dyDescent="0.3">
      <c r="A37" s="140" t="s">
        <v>196</v>
      </c>
      <c r="B37" s="124"/>
      <c r="C37" s="124"/>
      <c r="D37" s="143">
        <f>+'4.4. Dinamika zaposlenih'!D35</f>
        <v>0</v>
      </c>
      <c r="E37" s="143">
        <f>+'4.4. Dinamika zaposlenih'!E35</f>
        <v>0</v>
      </c>
      <c r="F37" s="143">
        <f>+'4.4. Dinamika zaposlenih'!F35</f>
        <v>0</v>
      </c>
      <c r="G37" s="143">
        <f>+'4.4. Dinamika zaposlenih'!G35</f>
        <v>0</v>
      </c>
      <c r="H37" s="143">
        <f>+'4.4. Dinamika zaposlenih'!H35</f>
        <v>0</v>
      </c>
      <c r="I37" s="143">
        <f>+'4.4. Dinamika zaposlenih'!I35</f>
        <v>0</v>
      </c>
      <c r="J37" s="143">
        <f>+'4.4. Dinamika zaposlenih'!J35</f>
        <v>0</v>
      </c>
      <c r="K37" s="143">
        <f>+'4.4. Dinamika zaposlenih'!K35</f>
        <v>0</v>
      </c>
      <c r="L37" s="143">
        <f>+'4.4. Dinamika zaposlenih'!L35</f>
        <v>0</v>
      </c>
      <c r="M37" s="143">
        <f>+'4.4. Dinamika zaposlenih'!M35</f>
        <v>0</v>
      </c>
    </row>
    <row r="38" spans="1:13" ht="15" customHeight="1" x14ac:dyDescent="0.3">
      <c r="A38" s="140" t="s">
        <v>197</v>
      </c>
      <c r="B38" s="124"/>
      <c r="C38" s="124"/>
      <c r="D38" s="143">
        <f>+'8.3. Obračun amortizacije'!I35</f>
        <v>0</v>
      </c>
      <c r="E38" s="143">
        <f>+'8.3. Obračun amortizacije'!J35</f>
        <v>0</v>
      </c>
      <c r="F38" s="143">
        <f>+'8.3. Obračun amortizacije'!K35</f>
        <v>0</v>
      </c>
      <c r="G38" s="143">
        <f>+'8.3. Obračun amortizacije'!L35</f>
        <v>0</v>
      </c>
      <c r="H38" s="143">
        <f>+'8.3. Obračun amortizacije'!M35</f>
        <v>0</v>
      </c>
      <c r="I38" s="143">
        <f>+'8.3. Obračun amortizacije'!N35</f>
        <v>0</v>
      </c>
      <c r="J38" s="143">
        <f>+'8.3. Obračun amortizacije'!O35</f>
        <v>0</v>
      </c>
      <c r="K38" s="143">
        <f>+'8.3. Obračun amortizacije'!P35</f>
        <v>0</v>
      </c>
      <c r="L38" s="143">
        <f>+'8.3. Obračun amortizacije'!Q35</f>
        <v>0</v>
      </c>
      <c r="M38" s="143">
        <f>+'8.3. Obračun amortizacije'!R35</f>
        <v>0</v>
      </c>
    </row>
    <row r="39" spans="1:13" ht="15" customHeight="1" x14ac:dyDescent="0.3">
      <c r="A39" s="306" t="s">
        <v>198</v>
      </c>
      <c r="B39" s="130"/>
      <c r="C39" s="130"/>
      <c r="D39" s="222">
        <f>+SUM(D40:D41)</f>
        <v>0</v>
      </c>
      <c r="E39" s="222">
        <f t="shared" ref="E39:L39" si="36">+SUM(E40:E41)</f>
        <v>0</v>
      </c>
      <c r="F39" s="222">
        <f t="shared" si="36"/>
        <v>0</v>
      </c>
      <c r="G39" s="222">
        <f t="shared" si="36"/>
        <v>0</v>
      </c>
      <c r="H39" s="222">
        <f t="shared" si="36"/>
        <v>0</v>
      </c>
      <c r="I39" s="222">
        <f t="shared" si="36"/>
        <v>0</v>
      </c>
      <c r="J39" s="222">
        <f t="shared" si="36"/>
        <v>0</v>
      </c>
      <c r="K39" s="222">
        <f t="shared" si="36"/>
        <v>0</v>
      </c>
      <c r="L39" s="222">
        <f t="shared" si="36"/>
        <v>0</v>
      </c>
      <c r="M39" s="222">
        <f t="shared" ref="M39" si="37">+SUM(M40:M41)</f>
        <v>0</v>
      </c>
    </row>
    <row r="40" spans="1:13" ht="15" customHeight="1" x14ac:dyDescent="0.3">
      <c r="A40" s="140" t="s">
        <v>199</v>
      </c>
      <c r="B40" s="124"/>
      <c r="C40" s="124"/>
      <c r="D40" s="143">
        <f>+'8.5. Izvori finansiranja'!E72</f>
        <v>0</v>
      </c>
      <c r="E40" s="143">
        <f>+'8.5. Izvori finansiranja'!F72</f>
        <v>0</v>
      </c>
      <c r="F40" s="143">
        <f>+'8.5. Izvori finansiranja'!G72</f>
        <v>0</v>
      </c>
      <c r="G40" s="143">
        <f>+'8.5. Izvori finansiranja'!H72</f>
        <v>0</v>
      </c>
      <c r="H40" s="143">
        <f>+'8.5. Izvori finansiranja'!I72</f>
        <v>0</v>
      </c>
      <c r="I40" s="143">
        <f>+'8.5. Izvori finansiranja'!J72</f>
        <v>0</v>
      </c>
      <c r="J40" s="143">
        <f>+'8.5. Izvori finansiranja'!K72</f>
        <v>0</v>
      </c>
      <c r="K40" s="143">
        <f>+'8.5. Izvori finansiranja'!L72</f>
        <v>0</v>
      </c>
      <c r="L40" s="143">
        <f>+'8.5. Izvori finansiranja'!M72</f>
        <v>0</v>
      </c>
      <c r="M40" s="143">
        <f>+'8.5. Izvori finansiranja'!N72</f>
        <v>0</v>
      </c>
    </row>
    <row r="41" spans="1:13" ht="15" customHeight="1" x14ac:dyDescent="0.3">
      <c r="A41" s="140" t="s">
        <v>200</v>
      </c>
      <c r="B41" s="124"/>
      <c r="C41" s="124"/>
      <c r="D41" s="54"/>
      <c r="E41" s="54"/>
      <c r="F41" s="54"/>
      <c r="G41" s="54"/>
      <c r="H41" s="54"/>
      <c r="I41" s="54"/>
      <c r="J41" s="54"/>
      <c r="K41" s="54"/>
      <c r="L41" s="54"/>
      <c r="M41" s="54"/>
    </row>
    <row r="42" spans="1:13" ht="15" customHeight="1" x14ac:dyDescent="0.3">
      <c r="A42" s="221" t="s">
        <v>201</v>
      </c>
      <c r="B42" s="130"/>
      <c r="C42" s="130"/>
      <c r="D42" s="222">
        <f t="shared" ref="D42:L42" si="38">D29-D34</f>
        <v>0</v>
      </c>
      <c r="E42" s="222">
        <f t="shared" si="38"/>
        <v>0</v>
      </c>
      <c r="F42" s="222">
        <f t="shared" si="38"/>
        <v>0</v>
      </c>
      <c r="G42" s="222">
        <f t="shared" si="38"/>
        <v>0</v>
      </c>
      <c r="H42" s="222">
        <f t="shared" si="38"/>
        <v>0</v>
      </c>
      <c r="I42" s="222">
        <f t="shared" si="38"/>
        <v>0</v>
      </c>
      <c r="J42" s="222">
        <f t="shared" si="38"/>
        <v>0</v>
      </c>
      <c r="K42" s="222">
        <f t="shared" si="38"/>
        <v>0</v>
      </c>
      <c r="L42" s="222">
        <f t="shared" si="38"/>
        <v>0</v>
      </c>
      <c r="M42" s="222">
        <f t="shared" ref="M42" si="39">M29-M34</f>
        <v>0</v>
      </c>
    </row>
    <row r="43" spans="1:13" ht="15" customHeight="1" x14ac:dyDescent="0.3">
      <c r="A43" s="307" t="s">
        <v>202</v>
      </c>
      <c r="B43" s="124"/>
      <c r="C43" s="124"/>
      <c r="D43" s="305">
        <f>+IF(D42&gt;0,D42*$B$46,0)</f>
        <v>0</v>
      </c>
      <c r="E43" s="143">
        <f t="shared" ref="E43:L43" si="40">+IF(E42&gt;0,E42*$B$46,0)</f>
        <v>0</v>
      </c>
      <c r="F43" s="143">
        <f t="shared" si="40"/>
        <v>0</v>
      </c>
      <c r="G43" s="143">
        <f t="shared" si="40"/>
        <v>0</v>
      </c>
      <c r="H43" s="143">
        <f t="shared" si="40"/>
        <v>0</v>
      </c>
      <c r="I43" s="143">
        <f t="shared" si="40"/>
        <v>0</v>
      </c>
      <c r="J43" s="143">
        <f t="shared" si="40"/>
        <v>0</v>
      </c>
      <c r="K43" s="143">
        <f t="shared" si="40"/>
        <v>0</v>
      </c>
      <c r="L43" s="143">
        <f t="shared" si="40"/>
        <v>0</v>
      </c>
      <c r="M43" s="143">
        <f t="shared" ref="M43" si="41">+IF(M42&gt;0,M42*$B$46,0)</f>
        <v>0</v>
      </c>
    </row>
    <row r="44" spans="1:13" x14ac:dyDescent="0.3">
      <c r="A44" s="179" t="s">
        <v>203</v>
      </c>
      <c r="B44" s="137"/>
      <c r="C44" s="137"/>
      <c r="D44" s="225">
        <f>D42-D43</f>
        <v>0</v>
      </c>
      <c r="E44" s="225">
        <f t="shared" ref="E44" si="42">E42-E43</f>
        <v>0</v>
      </c>
      <c r="F44" s="225">
        <f>F42-F43</f>
        <v>0</v>
      </c>
      <c r="G44" s="225">
        <f>G42-G43</f>
        <v>0</v>
      </c>
      <c r="H44" s="225">
        <f t="shared" ref="H44:L44" si="43">H42-H43</f>
        <v>0</v>
      </c>
      <c r="I44" s="225">
        <f t="shared" si="43"/>
        <v>0</v>
      </c>
      <c r="J44" s="225">
        <f t="shared" si="43"/>
        <v>0</v>
      </c>
      <c r="K44" s="225">
        <f t="shared" si="43"/>
        <v>0</v>
      </c>
      <c r="L44" s="225">
        <f t="shared" si="43"/>
        <v>0</v>
      </c>
      <c r="M44" s="225">
        <f t="shared" ref="M44" si="44">M42-M43</f>
        <v>0</v>
      </c>
    </row>
    <row r="45" spans="1:13" x14ac:dyDescent="0.3">
      <c r="A45" s="25"/>
      <c r="B45" s="25"/>
      <c r="C45" s="308"/>
      <c r="D45" s="308"/>
      <c r="E45" s="25"/>
      <c r="F45" s="25"/>
      <c r="G45" s="25"/>
      <c r="H45" s="25"/>
      <c r="I45" s="25"/>
      <c r="J45" s="25"/>
      <c r="K45" s="25"/>
      <c r="L45" s="25"/>
      <c r="M45" s="25"/>
    </row>
    <row r="46" spans="1:13" x14ac:dyDescent="0.3">
      <c r="A46" s="179" t="s">
        <v>204</v>
      </c>
      <c r="B46" s="309">
        <v>0.1</v>
      </c>
      <c r="C46" s="308"/>
      <c r="D46" s="308"/>
      <c r="E46" s="308"/>
      <c r="F46" s="310"/>
      <c r="G46" s="311"/>
      <c r="H46" s="311"/>
      <c r="I46" s="311"/>
      <c r="J46" s="311"/>
      <c r="K46" s="311"/>
      <c r="L46" s="311"/>
      <c r="M46" s="25"/>
    </row>
    <row r="47" spans="1:13" x14ac:dyDescent="0.3">
      <c r="A47" s="138"/>
      <c r="B47" s="312"/>
      <c r="C47" s="308"/>
      <c r="D47" s="308"/>
      <c r="E47" s="308"/>
      <c r="F47" s="310"/>
      <c r="G47" s="311"/>
      <c r="H47" s="311"/>
      <c r="I47" s="311"/>
      <c r="J47" s="311"/>
      <c r="K47" s="311"/>
      <c r="L47" s="311"/>
      <c r="M47" s="25"/>
    </row>
    <row r="48" spans="1:13" x14ac:dyDescent="0.3">
      <c r="A48" s="138"/>
      <c r="B48" s="312"/>
      <c r="C48" s="308"/>
      <c r="D48" s="308"/>
      <c r="E48" s="308"/>
      <c r="F48" s="310"/>
      <c r="G48" s="311"/>
      <c r="H48" s="311"/>
      <c r="I48" s="311"/>
      <c r="J48" s="311"/>
      <c r="K48" s="311"/>
      <c r="L48" s="311"/>
      <c r="M48" s="25"/>
    </row>
    <row r="49" spans="1:13" s="58" customFormat="1" x14ac:dyDescent="0.3">
      <c r="A49" s="313"/>
      <c r="B49" s="314"/>
      <c r="C49" s="315"/>
      <c r="D49" s="315"/>
      <c r="E49" s="315"/>
      <c r="F49" s="316"/>
      <c r="G49" s="317"/>
      <c r="H49" s="317"/>
      <c r="I49" s="317"/>
      <c r="J49" s="317"/>
      <c r="K49" s="317"/>
      <c r="L49" s="317"/>
    </row>
    <row r="50" spans="1:13" x14ac:dyDescent="0.3">
      <c r="A50" s="138"/>
      <c r="B50" s="312"/>
      <c r="C50" s="308"/>
      <c r="D50" s="308"/>
      <c r="E50" s="308"/>
      <c r="F50" s="310"/>
      <c r="G50" s="311"/>
      <c r="H50" s="311"/>
      <c r="I50" s="311"/>
      <c r="J50" s="311"/>
      <c r="K50" s="311"/>
      <c r="L50" s="311"/>
      <c r="M50" s="25"/>
    </row>
    <row r="51" spans="1:13" x14ac:dyDescent="0.3">
      <c r="A51" s="138" t="s">
        <v>206</v>
      </c>
      <c r="B51" s="25"/>
      <c r="C51" s="25"/>
      <c r="D51" s="25"/>
      <c r="E51" s="25"/>
      <c r="F51" s="25"/>
      <c r="G51" s="25"/>
      <c r="H51" s="25"/>
      <c r="I51" s="25"/>
      <c r="J51" s="25"/>
      <c r="K51" s="25"/>
      <c r="L51" s="25"/>
      <c r="M51" s="25"/>
    </row>
    <row r="52" spans="1:13" ht="14.4" customHeight="1" x14ac:dyDescent="0.3">
      <c r="A52" s="539" t="s">
        <v>70</v>
      </c>
      <c r="B52" s="218" t="s">
        <v>61</v>
      </c>
      <c r="C52" s="671" t="s">
        <v>188</v>
      </c>
      <c r="D52" s="672"/>
      <c r="E52" s="672"/>
      <c r="F52" s="672"/>
      <c r="G52" s="672"/>
      <c r="H52" s="672"/>
      <c r="I52" s="672"/>
      <c r="J52" s="672"/>
      <c r="K52" s="672"/>
      <c r="L52" s="672"/>
      <c r="M52" s="672"/>
    </row>
    <row r="53" spans="1:13" x14ac:dyDescent="0.3">
      <c r="A53" s="539"/>
      <c r="B53" s="139">
        <f>+B4</f>
        <v>2022</v>
      </c>
      <c r="C53" s="139">
        <f t="shared" ref="C53:D53" si="45">+C4</f>
        <v>2023</v>
      </c>
      <c r="D53" s="139">
        <f t="shared" si="45"/>
        <v>2024</v>
      </c>
      <c r="E53" s="139">
        <f t="shared" ref="E53:L53" si="46">+E4</f>
        <v>2025</v>
      </c>
      <c r="F53" s="139">
        <f t="shared" si="46"/>
        <v>2026</v>
      </c>
      <c r="G53" s="139">
        <f t="shared" si="46"/>
        <v>2027</v>
      </c>
      <c r="H53" s="139">
        <f t="shared" si="46"/>
        <v>2028</v>
      </c>
      <c r="I53" s="139">
        <f t="shared" si="46"/>
        <v>2029</v>
      </c>
      <c r="J53" s="139">
        <f t="shared" si="46"/>
        <v>2030</v>
      </c>
      <c r="K53" s="139">
        <f t="shared" si="46"/>
        <v>2031</v>
      </c>
      <c r="L53" s="139">
        <f t="shared" si="46"/>
        <v>2032</v>
      </c>
      <c r="M53" s="388">
        <f t="shared" ref="M53" si="47">+M4</f>
        <v>2033</v>
      </c>
    </row>
    <row r="54" spans="1:13" ht="15" customHeight="1" x14ac:dyDescent="0.3">
      <c r="A54" s="179" t="s">
        <v>189</v>
      </c>
      <c r="B54" s="225">
        <f>SUM(B55:B58)</f>
        <v>0</v>
      </c>
      <c r="C54" s="225">
        <f t="shared" ref="C54" si="48">SUM(C55:C58)</f>
        <v>0</v>
      </c>
      <c r="D54" s="225">
        <f t="shared" ref="D54" si="49">SUM(D55:D58)</f>
        <v>0</v>
      </c>
      <c r="E54" s="225">
        <f t="shared" ref="E54:L54" si="50">SUM(E55:E58)</f>
        <v>0</v>
      </c>
      <c r="F54" s="225">
        <f t="shared" si="50"/>
        <v>0</v>
      </c>
      <c r="G54" s="225">
        <f t="shared" si="50"/>
        <v>0</v>
      </c>
      <c r="H54" s="225">
        <f t="shared" si="50"/>
        <v>0</v>
      </c>
      <c r="I54" s="225">
        <f t="shared" si="50"/>
        <v>0</v>
      </c>
      <c r="J54" s="225">
        <f t="shared" si="50"/>
        <v>0</v>
      </c>
      <c r="K54" s="225">
        <f t="shared" si="50"/>
        <v>0</v>
      </c>
      <c r="L54" s="225">
        <f t="shared" si="50"/>
        <v>0</v>
      </c>
      <c r="M54" s="225">
        <f t="shared" ref="M54" si="51">SUM(M55:M58)</f>
        <v>0</v>
      </c>
    </row>
    <row r="55" spans="1:13" ht="15" customHeight="1" x14ac:dyDescent="0.3">
      <c r="A55" s="149" t="s">
        <v>190</v>
      </c>
      <c r="B55" s="143">
        <f>+B6+B30</f>
        <v>0</v>
      </c>
      <c r="C55" s="143">
        <f t="shared" ref="C55:D55" si="52">+C6+C30</f>
        <v>0</v>
      </c>
      <c r="D55" s="143">
        <f t="shared" si="52"/>
        <v>0</v>
      </c>
      <c r="E55" s="143">
        <f t="shared" ref="E55:L55" si="53">+E6+E30</f>
        <v>0</v>
      </c>
      <c r="F55" s="143">
        <f t="shared" si="53"/>
        <v>0</v>
      </c>
      <c r="G55" s="143">
        <f t="shared" si="53"/>
        <v>0</v>
      </c>
      <c r="H55" s="143">
        <f t="shared" si="53"/>
        <v>0</v>
      </c>
      <c r="I55" s="143">
        <f t="shared" si="53"/>
        <v>0</v>
      </c>
      <c r="J55" s="143">
        <f t="shared" si="53"/>
        <v>0</v>
      </c>
      <c r="K55" s="143">
        <f t="shared" si="53"/>
        <v>0</v>
      </c>
      <c r="L55" s="143">
        <f t="shared" si="53"/>
        <v>0</v>
      </c>
      <c r="M55" s="143">
        <f t="shared" ref="M55" si="54">+M6+M30</f>
        <v>0</v>
      </c>
    </row>
    <row r="56" spans="1:13" ht="15" customHeight="1" x14ac:dyDescent="0.3">
      <c r="A56" s="140" t="s">
        <v>191</v>
      </c>
      <c r="B56" s="143">
        <f t="shared" ref="B56:D57" si="55">+B7+B31</f>
        <v>0</v>
      </c>
      <c r="C56" s="143">
        <f t="shared" si="55"/>
        <v>0</v>
      </c>
      <c r="D56" s="143">
        <f t="shared" si="55"/>
        <v>0</v>
      </c>
      <c r="E56" s="143">
        <f t="shared" ref="E56:L56" si="56">+E7+E31</f>
        <v>0</v>
      </c>
      <c r="F56" s="143">
        <f t="shared" si="56"/>
        <v>0</v>
      </c>
      <c r="G56" s="143">
        <f t="shared" si="56"/>
        <v>0</v>
      </c>
      <c r="H56" s="143">
        <f t="shared" si="56"/>
        <v>0</v>
      </c>
      <c r="I56" s="143">
        <f t="shared" si="56"/>
        <v>0</v>
      </c>
      <c r="J56" s="143">
        <f t="shared" si="56"/>
        <v>0</v>
      </c>
      <c r="K56" s="143">
        <f t="shared" si="56"/>
        <v>0</v>
      </c>
      <c r="L56" s="143">
        <f t="shared" si="56"/>
        <v>0</v>
      </c>
      <c r="M56" s="143">
        <f t="shared" ref="M56" si="57">+M7+M31</f>
        <v>0</v>
      </c>
    </row>
    <row r="57" spans="1:13" ht="15" customHeight="1" x14ac:dyDescent="0.3">
      <c r="A57" s="140" t="s">
        <v>192</v>
      </c>
      <c r="B57" s="143">
        <f t="shared" si="55"/>
        <v>0</v>
      </c>
      <c r="C57" s="143">
        <f t="shared" si="55"/>
        <v>0</v>
      </c>
      <c r="D57" s="143">
        <f t="shared" si="55"/>
        <v>0</v>
      </c>
      <c r="E57" s="143">
        <f t="shared" ref="E57:L57" si="58">+E8+E32</f>
        <v>0</v>
      </c>
      <c r="F57" s="143">
        <f t="shared" si="58"/>
        <v>0</v>
      </c>
      <c r="G57" s="143">
        <f t="shared" si="58"/>
        <v>0</v>
      </c>
      <c r="H57" s="143">
        <f t="shared" si="58"/>
        <v>0</v>
      </c>
      <c r="I57" s="143">
        <f t="shared" si="58"/>
        <v>0</v>
      </c>
      <c r="J57" s="143">
        <f t="shared" si="58"/>
        <v>0</v>
      </c>
      <c r="K57" s="143">
        <f t="shared" si="58"/>
        <v>0</v>
      </c>
      <c r="L57" s="143">
        <f t="shared" si="58"/>
        <v>0</v>
      </c>
      <c r="M57" s="143">
        <f t="shared" ref="M57" si="59">+M8+M32</f>
        <v>0</v>
      </c>
    </row>
    <row r="58" spans="1:13" ht="15" customHeight="1" x14ac:dyDescent="0.3">
      <c r="A58" s="140" t="s">
        <v>205</v>
      </c>
      <c r="B58" s="143">
        <f>+B33</f>
        <v>0</v>
      </c>
      <c r="C58" s="143">
        <f t="shared" ref="C58:D58" si="60">+C33</f>
        <v>0</v>
      </c>
      <c r="D58" s="143">
        <f t="shared" si="60"/>
        <v>0</v>
      </c>
      <c r="E58" s="143">
        <f t="shared" ref="E58:L58" si="61">+E33</f>
        <v>0</v>
      </c>
      <c r="F58" s="143">
        <f t="shared" si="61"/>
        <v>0</v>
      </c>
      <c r="G58" s="143">
        <f t="shared" si="61"/>
        <v>0</v>
      </c>
      <c r="H58" s="143">
        <f t="shared" si="61"/>
        <v>0</v>
      </c>
      <c r="I58" s="143">
        <f t="shared" si="61"/>
        <v>0</v>
      </c>
      <c r="J58" s="143">
        <f t="shared" si="61"/>
        <v>0</v>
      </c>
      <c r="K58" s="143">
        <f t="shared" si="61"/>
        <v>0</v>
      </c>
      <c r="L58" s="143">
        <f t="shared" si="61"/>
        <v>0</v>
      </c>
      <c r="M58" s="143">
        <f t="shared" ref="M58" si="62">+M33</f>
        <v>0</v>
      </c>
    </row>
    <row r="59" spans="1:13" ht="15" customHeight="1" x14ac:dyDescent="0.3">
      <c r="A59" s="179" t="s">
        <v>193</v>
      </c>
      <c r="B59" s="225">
        <f>B60+B64</f>
        <v>0</v>
      </c>
      <c r="C59" s="225">
        <f t="shared" ref="C59:D59" si="63">C60+C64</f>
        <v>0</v>
      </c>
      <c r="D59" s="225">
        <f t="shared" si="63"/>
        <v>0</v>
      </c>
      <c r="E59" s="225">
        <f t="shared" ref="E59:L59" si="64">E60+E64</f>
        <v>0</v>
      </c>
      <c r="F59" s="225">
        <f t="shared" si="64"/>
        <v>0</v>
      </c>
      <c r="G59" s="225">
        <f t="shared" si="64"/>
        <v>0</v>
      </c>
      <c r="H59" s="225">
        <f t="shared" si="64"/>
        <v>0</v>
      </c>
      <c r="I59" s="225">
        <f t="shared" si="64"/>
        <v>0</v>
      </c>
      <c r="J59" s="225">
        <f t="shared" si="64"/>
        <v>0</v>
      </c>
      <c r="K59" s="225">
        <f t="shared" si="64"/>
        <v>0</v>
      </c>
      <c r="L59" s="225">
        <f t="shared" si="64"/>
        <v>0</v>
      </c>
      <c r="M59" s="225">
        <f t="shared" ref="M59" si="65">M60+M64</f>
        <v>0</v>
      </c>
    </row>
    <row r="60" spans="1:13" ht="15" customHeight="1" x14ac:dyDescent="0.3">
      <c r="A60" s="306" t="s">
        <v>194</v>
      </c>
      <c r="B60" s="222">
        <f>SUM(B61:B63)</f>
        <v>0</v>
      </c>
      <c r="C60" s="222">
        <f t="shared" ref="C60" si="66">SUM(C61:C63)</f>
        <v>0</v>
      </c>
      <c r="D60" s="222">
        <f t="shared" ref="D60" si="67">SUM(D61:D63)</f>
        <v>0</v>
      </c>
      <c r="E60" s="222">
        <f t="shared" ref="E60:L60" si="68">SUM(E61:E63)</f>
        <v>0</v>
      </c>
      <c r="F60" s="222">
        <f t="shared" si="68"/>
        <v>0</v>
      </c>
      <c r="G60" s="222">
        <f t="shared" si="68"/>
        <v>0</v>
      </c>
      <c r="H60" s="222">
        <f t="shared" si="68"/>
        <v>0</v>
      </c>
      <c r="I60" s="222">
        <f t="shared" si="68"/>
        <v>0</v>
      </c>
      <c r="J60" s="222">
        <f t="shared" si="68"/>
        <v>0</v>
      </c>
      <c r="K60" s="222">
        <f t="shared" si="68"/>
        <v>0</v>
      </c>
      <c r="L60" s="222">
        <f t="shared" si="68"/>
        <v>0</v>
      </c>
      <c r="M60" s="222">
        <f t="shared" ref="M60" si="69">SUM(M61:M63)</f>
        <v>0</v>
      </c>
    </row>
    <row r="61" spans="1:13" ht="15" customHeight="1" x14ac:dyDescent="0.3">
      <c r="A61" s="149" t="s">
        <v>195</v>
      </c>
      <c r="B61" s="143">
        <f>+B11+B36</f>
        <v>0</v>
      </c>
      <c r="C61" s="143">
        <f t="shared" ref="C61:D61" si="70">+C11+C36</f>
        <v>0</v>
      </c>
      <c r="D61" s="143">
        <f t="shared" si="70"/>
        <v>0</v>
      </c>
      <c r="E61" s="143">
        <f t="shared" ref="E61:L61" si="71">+E11+E36</f>
        <v>0</v>
      </c>
      <c r="F61" s="143">
        <f t="shared" si="71"/>
        <v>0</v>
      </c>
      <c r="G61" s="143">
        <f t="shared" si="71"/>
        <v>0</v>
      </c>
      <c r="H61" s="143">
        <f t="shared" si="71"/>
        <v>0</v>
      </c>
      <c r="I61" s="143">
        <f t="shared" si="71"/>
        <v>0</v>
      </c>
      <c r="J61" s="143">
        <f t="shared" si="71"/>
        <v>0</v>
      </c>
      <c r="K61" s="143">
        <f t="shared" si="71"/>
        <v>0</v>
      </c>
      <c r="L61" s="143">
        <f t="shared" si="71"/>
        <v>0</v>
      </c>
      <c r="M61" s="143">
        <f t="shared" ref="M61" si="72">+M11+M36</f>
        <v>0</v>
      </c>
    </row>
    <row r="62" spans="1:13" ht="15" customHeight="1" x14ac:dyDescent="0.3">
      <c r="A62" s="140" t="s">
        <v>196</v>
      </c>
      <c r="B62" s="143">
        <f t="shared" ref="B62:D63" si="73">+B12+B37</f>
        <v>0</v>
      </c>
      <c r="C62" s="143">
        <f t="shared" si="73"/>
        <v>0</v>
      </c>
      <c r="D62" s="143">
        <f t="shared" si="73"/>
        <v>0</v>
      </c>
      <c r="E62" s="143">
        <f t="shared" ref="E62:L62" si="74">+E12+E37</f>
        <v>0</v>
      </c>
      <c r="F62" s="143">
        <f t="shared" si="74"/>
        <v>0</v>
      </c>
      <c r="G62" s="143">
        <f t="shared" si="74"/>
        <v>0</v>
      </c>
      <c r="H62" s="143">
        <f t="shared" si="74"/>
        <v>0</v>
      </c>
      <c r="I62" s="143">
        <f t="shared" si="74"/>
        <v>0</v>
      </c>
      <c r="J62" s="143">
        <f t="shared" si="74"/>
        <v>0</v>
      </c>
      <c r="K62" s="143">
        <f t="shared" si="74"/>
        <v>0</v>
      </c>
      <c r="L62" s="143">
        <f t="shared" si="74"/>
        <v>0</v>
      </c>
      <c r="M62" s="143">
        <f t="shared" ref="M62" si="75">+M12+M37</f>
        <v>0</v>
      </c>
    </row>
    <row r="63" spans="1:13" ht="15" customHeight="1" x14ac:dyDescent="0.3">
      <c r="A63" s="140" t="s">
        <v>197</v>
      </c>
      <c r="B63" s="143">
        <f t="shared" si="73"/>
        <v>0</v>
      </c>
      <c r="C63" s="143">
        <f t="shared" si="73"/>
        <v>0</v>
      </c>
      <c r="D63" s="143">
        <f t="shared" si="73"/>
        <v>0</v>
      </c>
      <c r="E63" s="143">
        <f t="shared" ref="E63:L63" si="76">+E13+E38</f>
        <v>0</v>
      </c>
      <c r="F63" s="143">
        <f t="shared" si="76"/>
        <v>0</v>
      </c>
      <c r="G63" s="143">
        <f t="shared" si="76"/>
        <v>0</v>
      </c>
      <c r="H63" s="143">
        <f t="shared" si="76"/>
        <v>0</v>
      </c>
      <c r="I63" s="143">
        <f t="shared" si="76"/>
        <v>0</v>
      </c>
      <c r="J63" s="143">
        <f t="shared" si="76"/>
        <v>0</v>
      </c>
      <c r="K63" s="143">
        <f t="shared" si="76"/>
        <v>0</v>
      </c>
      <c r="L63" s="143">
        <f t="shared" si="76"/>
        <v>0</v>
      </c>
      <c r="M63" s="143">
        <f t="shared" ref="M63" si="77">+M13+M38</f>
        <v>0</v>
      </c>
    </row>
    <row r="64" spans="1:13" ht="15" customHeight="1" x14ac:dyDescent="0.3">
      <c r="A64" s="306" t="s">
        <v>198</v>
      </c>
      <c r="B64" s="222">
        <f>+SUM(B65:B66)</f>
        <v>0</v>
      </c>
      <c r="C64" s="222">
        <f t="shared" ref="C64" si="78">+SUM(C65:C66)</f>
        <v>0</v>
      </c>
      <c r="D64" s="222">
        <f t="shared" ref="D64" si="79">+SUM(D65:D66)</f>
        <v>0</v>
      </c>
      <c r="E64" s="222">
        <f t="shared" ref="E64:L64" si="80">+SUM(E65:E66)</f>
        <v>0</v>
      </c>
      <c r="F64" s="222">
        <f t="shared" si="80"/>
        <v>0</v>
      </c>
      <c r="G64" s="222">
        <f t="shared" si="80"/>
        <v>0</v>
      </c>
      <c r="H64" s="222">
        <f>+SUM(H65:H66)</f>
        <v>0</v>
      </c>
      <c r="I64" s="222">
        <f t="shared" si="80"/>
        <v>0</v>
      </c>
      <c r="J64" s="222">
        <f t="shared" si="80"/>
        <v>0</v>
      </c>
      <c r="K64" s="222">
        <f t="shared" si="80"/>
        <v>0</v>
      </c>
      <c r="L64" s="222">
        <f t="shared" si="80"/>
        <v>0</v>
      </c>
      <c r="M64" s="222">
        <f t="shared" ref="M64" si="81">+SUM(M65:M66)</f>
        <v>0</v>
      </c>
    </row>
    <row r="65" spans="1:13" ht="15" customHeight="1" x14ac:dyDescent="0.3">
      <c r="A65" s="140" t="s">
        <v>199</v>
      </c>
      <c r="B65" s="143">
        <f>+B15+B40</f>
        <v>0</v>
      </c>
      <c r="C65" s="143">
        <f t="shared" ref="C65:D65" si="82">+C15+C40</f>
        <v>0</v>
      </c>
      <c r="D65" s="143">
        <f t="shared" si="82"/>
        <v>0</v>
      </c>
      <c r="E65" s="143">
        <f t="shared" ref="E65:L65" si="83">+E15+E40</f>
        <v>0</v>
      </c>
      <c r="F65" s="143">
        <f t="shared" si="83"/>
        <v>0</v>
      </c>
      <c r="G65" s="143">
        <f t="shared" si="83"/>
        <v>0</v>
      </c>
      <c r="H65" s="143">
        <f t="shared" si="83"/>
        <v>0</v>
      </c>
      <c r="I65" s="143">
        <f t="shared" si="83"/>
        <v>0</v>
      </c>
      <c r="J65" s="143">
        <f t="shared" si="83"/>
        <v>0</v>
      </c>
      <c r="K65" s="143">
        <f t="shared" si="83"/>
        <v>0</v>
      </c>
      <c r="L65" s="143">
        <f t="shared" si="83"/>
        <v>0</v>
      </c>
      <c r="M65" s="143">
        <f t="shared" ref="M65" si="84">+M15+M40</f>
        <v>0</v>
      </c>
    </row>
    <row r="66" spans="1:13" ht="15" customHeight="1" x14ac:dyDescent="0.3">
      <c r="A66" s="140" t="s">
        <v>200</v>
      </c>
      <c r="B66" s="143">
        <f>+B16+B41</f>
        <v>0</v>
      </c>
      <c r="C66" s="143">
        <f t="shared" ref="C66:D66" si="85">+C16+C41</f>
        <v>0</v>
      </c>
      <c r="D66" s="143">
        <f t="shared" si="85"/>
        <v>0</v>
      </c>
      <c r="E66" s="143">
        <f t="shared" ref="E66:L66" si="86">+E16+E41</f>
        <v>0</v>
      </c>
      <c r="F66" s="143">
        <f t="shared" si="86"/>
        <v>0</v>
      </c>
      <c r="G66" s="143">
        <f t="shared" si="86"/>
        <v>0</v>
      </c>
      <c r="H66" s="143">
        <f t="shared" si="86"/>
        <v>0</v>
      </c>
      <c r="I66" s="143">
        <f t="shared" si="86"/>
        <v>0</v>
      </c>
      <c r="J66" s="143">
        <f t="shared" si="86"/>
        <v>0</v>
      </c>
      <c r="K66" s="143">
        <f t="shared" si="86"/>
        <v>0</v>
      </c>
      <c r="L66" s="143">
        <f t="shared" si="86"/>
        <v>0</v>
      </c>
      <c r="M66" s="143">
        <f t="shared" ref="M66" si="87">+M16+M41</f>
        <v>0</v>
      </c>
    </row>
    <row r="67" spans="1:13" ht="15" customHeight="1" x14ac:dyDescent="0.3">
      <c r="A67" s="221" t="s">
        <v>201</v>
      </c>
      <c r="B67" s="222">
        <f t="shared" ref="B67:L67" si="88">B54-B59</f>
        <v>0</v>
      </c>
      <c r="C67" s="222">
        <f t="shared" ref="C67:D67" si="89">C54-C59</f>
        <v>0</v>
      </c>
      <c r="D67" s="222">
        <f t="shared" si="89"/>
        <v>0</v>
      </c>
      <c r="E67" s="222">
        <f t="shared" si="88"/>
        <v>0</v>
      </c>
      <c r="F67" s="222">
        <f t="shared" si="88"/>
        <v>0</v>
      </c>
      <c r="G67" s="222">
        <f t="shared" si="88"/>
        <v>0</v>
      </c>
      <c r="H67" s="222">
        <f t="shared" si="88"/>
        <v>0</v>
      </c>
      <c r="I67" s="222">
        <f t="shared" si="88"/>
        <v>0</v>
      </c>
      <c r="J67" s="222">
        <f t="shared" si="88"/>
        <v>0</v>
      </c>
      <c r="K67" s="222">
        <f t="shared" si="88"/>
        <v>0</v>
      </c>
      <c r="L67" s="222">
        <f t="shared" si="88"/>
        <v>0</v>
      </c>
      <c r="M67" s="222">
        <f t="shared" ref="M67" si="90">M54-M59</f>
        <v>0</v>
      </c>
    </row>
    <row r="68" spans="1:13" ht="15" customHeight="1" x14ac:dyDescent="0.3">
      <c r="A68" s="307" t="s">
        <v>202</v>
      </c>
      <c r="B68" s="143">
        <f>+B18+B43</f>
        <v>0</v>
      </c>
      <c r="C68" s="143">
        <f t="shared" ref="C68:D68" si="91">+C18+C43</f>
        <v>0</v>
      </c>
      <c r="D68" s="143">
        <f t="shared" si="91"/>
        <v>0</v>
      </c>
      <c r="E68" s="143">
        <f t="shared" ref="E68:L68" si="92">+E18+E43</f>
        <v>0</v>
      </c>
      <c r="F68" s="143">
        <f t="shared" si="92"/>
        <v>0</v>
      </c>
      <c r="G68" s="143">
        <f t="shared" si="92"/>
        <v>0</v>
      </c>
      <c r="H68" s="143">
        <f t="shared" si="92"/>
        <v>0</v>
      </c>
      <c r="I68" s="143">
        <f t="shared" si="92"/>
        <v>0</v>
      </c>
      <c r="J68" s="143">
        <f t="shared" si="92"/>
        <v>0</v>
      </c>
      <c r="K68" s="143">
        <f t="shared" si="92"/>
        <v>0</v>
      </c>
      <c r="L68" s="143">
        <f t="shared" si="92"/>
        <v>0</v>
      </c>
      <c r="M68" s="143">
        <f t="shared" ref="M68" si="93">+M18+M43</f>
        <v>0</v>
      </c>
    </row>
    <row r="69" spans="1:13" x14ac:dyDescent="0.3">
      <c r="A69" s="179" t="s">
        <v>203</v>
      </c>
      <c r="B69" s="225">
        <f>B67-B68</f>
        <v>0</v>
      </c>
      <c r="C69" s="225">
        <f t="shared" ref="C69" si="94">C67-C68</f>
        <v>0</v>
      </c>
      <c r="D69" s="225">
        <f t="shared" ref="D69" si="95">D67-D68</f>
        <v>0</v>
      </c>
      <c r="E69" s="225">
        <f t="shared" ref="E69:L69" si="96">E67-E68</f>
        <v>0</v>
      </c>
      <c r="F69" s="225">
        <f t="shared" si="96"/>
        <v>0</v>
      </c>
      <c r="G69" s="225">
        <f t="shared" si="96"/>
        <v>0</v>
      </c>
      <c r="H69" s="225">
        <f t="shared" si="96"/>
        <v>0</v>
      </c>
      <c r="I69" s="225">
        <f t="shared" si="96"/>
        <v>0</v>
      </c>
      <c r="J69" s="225">
        <f t="shared" si="96"/>
        <v>0</v>
      </c>
      <c r="K69" s="225">
        <f t="shared" si="96"/>
        <v>0</v>
      </c>
      <c r="L69" s="225">
        <f t="shared" si="96"/>
        <v>0</v>
      </c>
      <c r="M69" s="225">
        <f t="shared" ref="M69" si="97">M67-M68</f>
        <v>0</v>
      </c>
    </row>
    <row r="70" spans="1:13" ht="15" thickBot="1" x14ac:dyDescent="0.35">
      <c r="A70" s="25"/>
      <c r="B70" s="25"/>
      <c r="C70" s="308"/>
      <c r="D70" s="308"/>
      <c r="E70" s="25"/>
      <c r="F70" s="25"/>
      <c r="G70" s="25"/>
      <c r="H70" s="25"/>
      <c r="I70" s="25"/>
      <c r="J70" s="25"/>
      <c r="K70" s="25"/>
      <c r="L70" s="25"/>
      <c r="M70" s="25"/>
    </row>
    <row r="71" spans="1:13" s="9" customFormat="1" ht="15" thickBot="1" x14ac:dyDescent="0.35">
      <c r="A71" s="489" t="s">
        <v>55</v>
      </c>
      <c r="B71" s="490"/>
      <c r="C71" s="490"/>
      <c r="D71" s="490"/>
      <c r="E71" s="490"/>
      <c r="F71" s="490"/>
      <c r="G71" s="491"/>
      <c r="H71" s="45"/>
      <c r="I71" s="45"/>
      <c r="J71" s="45"/>
      <c r="K71" s="45"/>
      <c r="L71" s="114"/>
      <c r="M71" s="114"/>
    </row>
    <row r="72" spans="1:13" ht="18" customHeight="1" x14ac:dyDescent="0.3">
      <c r="A72" s="506" t="s">
        <v>207</v>
      </c>
      <c r="B72" s="507"/>
      <c r="C72" s="507"/>
      <c r="D72" s="507"/>
      <c r="E72" s="507"/>
      <c r="F72" s="507"/>
      <c r="G72" s="508"/>
      <c r="H72" s="69"/>
      <c r="I72" s="69"/>
      <c r="J72" s="69"/>
    </row>
    <row r="73" spans="1:13" ht="32.1" customHeight="1" x14ac:dyDescent="0.3">
      <c r="A73" s="475" t="s">
        <v>403</v>
      </c>
      <c r="B73" s="467"/>
      <c r="C73" s="467"/>
      <c r="D73" s="467"/>
      <c r="E73" s="467"/>
      <c r="F73" s="467"/>
      <c r="G73" s="468"/>
      <c r="H73" s="69"/>
      <c r="I73" s="69"/>
      <c r="J73" s="69"/>
    </row>
    <row r="74" spans="1:13" x14ac:dyDescent="0.3">
      <c r="A74" s="475" t="s">
        <v>394</v>
      </c>
      <c r="B74" s="467"/>
      <c r="C74" s="467"/>
      <c r="D74" s="467"/>
      <c r="E74" s="467"/>
      <c r="F74" s="467"/>
      <c r="G74" s="468"/>
      <c r="H74" s="69"/>
      <c r="I74" s="69"/>
      <c r="J74" s="69"/>
    </row>
    <row r="75" spans="1:13" x14ac:dyDescent="0.3">
      <c r="A75" s="475" t="s">
        <v>395</v>
      </c>
      <c r="B75" s="467"/>
      <c r="C75" s="467"/>
      <c r="D75" s="467"/>
      <c r="E75" s="467"/>
      <c r="F75" s="467"/>
      <c r="G75" s="468"/>
      <c r="H75" s="69"/>
      <c r="I75" s="69"/>
      <c r="J75" s="69"/>
    </row>
    <row r="76" spans="1:13" ht="18" customHeight="1" x14ac:dyDescent="0.3">
      <c r="A76" s="475" t="s">
        <v>208</v>
      </c>
      <c r="B76" s="467"/>
      <c r="C76" s="467"/>
      <c r="D76" s="467"/>
      <c r="E76" s="467"/>
      <c r="F76" s="467"/>
      <c r="G76" s="468"/>
    </row>
    <row r="77" spans="1:13" ht="32.1" customHeight="1" x14ac:dyDescent="0.3">
      <c r="A77" s="475" t="s">
        <v>209</v>
      </c>
      <c r="B77" s="467"/>
      <c r="C77" s="467"/>
      <c r="D77" s="467"/>
      <c r="E77" s="467"/>
      <c r="F77" s="467"/>
      <c r="G77" s="468"/>
    </row>
    <row r="78" spans="1:13" ht="32.1" customHeight="1" thickBot="1" x14ac:dyDescent="0.35">
      <c r="A78" s="503" t="s">
        <v>67</v>
      </c>
      <c r="B78" s="504"/>
      <c r="C78" s="504"/>
      <c r="D78" s="504"/>
      <c r="E78" s="504"/>
      <c r="F78" s="504"/>
      <c r="G78" s="505"/>
    </row>
    <row r="79" spans="1:13" x14ac:dyDescent="0.3">
      <c r="A79" s="25"/>
      <c r="B79" s="320"/>
      <c r="C79" s="320"/>
      <c r="D79" s="320"/>
      <c r="E79" s="320"/>
      <c r="F79" s="320"/>
      <c r="G79" s="320"/>
      <c r="M79" s="25"/>
    </row>
    <row r="80" spans="1:13" x14ac:dyDescent="0.3">
      <c r="A80" s="25"/>
      <c r="B80" s="25"/>
      <c r="C80" s="25"/>
      <c r="D80" s="25"/>
      <c r="E80" s="25"/>
      <c r="F80" s="25"/>
      <c r="G80" s="25"/>
      <c r="M80" s="25"/>
    </row>
  </sheetData>
  <sheetProtection algorithmName="SHA-512" hashValue="XESVP9MvKpzDRaTrSOFCaHJfjurpWMYgKDYUqpx1uzJt3MehGOgo+EOeNdefgjvzzBCx7lXLV5N3KN4GPrN1xQ==" saltValue="FF159otdWku3s6KYpNJb/Q==" spinCount="100000" sheet="1" objects="1" scenarios="1"/>
  <dataConsolidate/>
  <mergeCells count="14">
    <mergeCell ref="A3:A4"/>
    <mergeCell ref="A27:A28"/>
    <mergeCell ref="A52:A53"/>
    <mergeCell ref="C3:M3"/>
    <mergeCell ref="D27:M27"/>
    <mergeCell ref="C52:M52"/>
    <mergeCell ref="A71:G71"/>
    <mergeCell ref="A73:G73"/>
    <mergeCell ref="A78:G78"/>
    <mergeCell ref="A76:G76"/>
    <mergeCell ref="A77:G77"/>
    <mergeCell ref="A72:G72"/>
    <mergeCell ref="A75:G75"/>
    <mergeCell ref="A74:G74"/>
  </mergeCells>
  <dataValidations count="1">
    <dataValidation type="decimal" operator="greaterThanOrEqual" allowBlank="1" showInputMessage="1" showErrorMessage="1" errorTitle="Pogrešan unos!" error="Molimo da unesete broj koji je veći ili jednak 0 (nuli)" sqref="B21 B46 B5:M19 D43" xr:uid="{00000000-0002-0000-0C00-000000000000}">
      <formula1>0</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30"/>
  <sheetViews>
    <sheetView showGridLines="0" zoomScaleNormal="100" workbookViewId="0">
      <selection activeCell="G21" sqref="G21"/>
    </sheetView>
  </sheetViews>
  <sheetFormatPr defaultColWidth="9.109375" defaultRowHeight="14.4" x14ac:dyDescent="0.3"/>
  <cols>
    <col min="1" max="1" width="55.88671875" style="45" customWidth="1"/>
    <col min="2" max="2" width="25.88671875" style="45" customWidth="1"/>
    <col min="3" max="3" width="20.88671875" style="45" customWidth="1"/>
    <col min="4" max="4" width="11.88671875" style="45" customWidth="1"/>
    <col min="5" max="16384" width="9.109375" style="45"/>
  </cols>
  <sheetData>
    <row r="1" spans="1:4" x14ac:dyDescent="0.3">
      <c r="A1" s="25"/>
      <c r="B1" s="25"/>
      <c r="C1" s="25"/>
      <c r="D1" s="25"/>
    </row>
    <row r="2" spans="1:4" x14ac:dyDescent="0.3">
      <c r="A2" s="138" t="s">
        <v>416</v>
      </c>
      <c r="B2" s="25"/>
      <c r="C2" s="25"/>
      <c r="D2" s="25"/>
    </row>
    <row r="3" spans="1:4" x14ac:dyDescent="0.3">
      <c r="A3" s="539" t="s">
        <v>70</v>
      </c>
      <c r="B3" s="596" t="s">
        <v>210</v>
      </c>
      <c r="C3" s="218" t="s">
        <v>61</v>
      </c>
      <c r="D3" s="25"/>
    </row>
    <row r="4" spans="1:4" x14ac:dyDescent="0.3">
      <c r="A4" s="596"/>
      <c r="B4" s="597"/>
      <c r="C4" s="139">
        <f>+Uputstvo!$A$4</f>
        <v>2022</v>
      </c>
      <c r="D4" s="25"/>
    </row>
    <row r="5" spans="1:4" ht="15" customHeight="1" x14ac:dyDescent="0.3">
      <c r="A5" s="553" t="s">
        <v>189</v>
      </c>
      <c r="B5" s="553"/>
      <c r="C5" s="225">
        <f>SUM(C6:C9)</f>
        <v>0</v>
      </c>
      <c r="D5" s="25"/>
    </row>
    <row r="6" spans="1:4" ht="15" customHeight="1" x14ac:dyDescent="0.3">
      <c r="A6" s="149" t="s">
        <v>119</v>
      </c>
      <c r="B6" s="305" t="s">
        <v>211</v>
      </c>
      <c r="C6" s="54"/>
      <c r="D6" s="226"/>
    </row>
    <row r="7" spans="1:4" ht="15" customHeight="1" x14ac:dyDescent="0.3">
      <c r="A7" s="149" t="s">
        <v>212</v>
      </c>
      <c r="B7" s="305" t="s">
        <v>213</v>
      </c>
      <c r="C7" s="54"/>
      <c r="D7" s="226"/>
    </row>
    <row r="8" spans="1:4" ht="15" customHeight="1" x14ac:dyDescent="0.3">
      <c r="A8" s="149" t="s">
        <v>214</v>
      </c>
      <c r="B8" s="321">
        <v>66</v>
      </c>
      <c r="C8" s="54"/>
      <c r="D8" s="226"/>
    </row>
    <row r="9" spans="1:4" ht="15.6" customHeight="1" x14ac:dyDescent="0.3">
      <c r="A9" s="140" t="s">
        <v>215</v>
      </c>
      <c r="B9" s="305" t="s">
        <v>216</v>
      </c>
      <c r="C9" s="54"/>
      <c r="D9" s="223"/>
    </row>
    <row r="10" spans="1:4" ht="15" customHeight="1" x14ac:dyDescent="0.3">
      <c r="A10" s="584" t="s">
        <v>193</v>
      </c>
      <c r="B10" s="586"/>
      <c r="C10" s="225">
        <f>C11+C18</f>
        <v>0</v>
      </c>
      <c r="D10" s="25"/>
    </row>
    <row r="11" spans="1:4" ht="15" customHeight="1" x14ac:dyDescent="0.3">
      <c r="A11" s="598" t="s">
        <v>194</v>
      </c>
      <c r="B11" s="599"/>
      <c r="C11" s="222">
        <f>SUM(C12:C17)</f>
        <v>0</v>
      </c>
      <c r="D11" s="25"/>
    </row>
    <row r="12" spans="1:4" ht="15" customHeight="1" x14ac:dyDescent="0.3">
      <c r="A12" s="149" t="s">
        <v>217</v>
      </c>
      <c r="B12" s="321">
        <v>50</v>
      </c>
      <c r="C12" s="54"/>
      <c r="D12" s="25"/>
    </row>
    <row r="13" spans="1:4" ht="15" customHeight="1" x14ac:dyDescent="0.3">
      <c r="A13" s="149" t="s">
        <v>218</v>
      </c>
      <c r="B13" s="321">
        <v>51</v>
      </c>
      <c r="C13" s="54"/>
      <c r="D13" s="25"/>
    </row>
    <row r="14" spans="1:4" ht="15" customHeight="1" x14ac:dyDescent="0.3">
      <c r="A14" s="140" t="s">
        <v>219</v>
      </c>
      <c r="B14" s="321">
        <v>52</v>
      </c>
      <c r="C14" s="54"/>
      <c r="D14" s="25"/>
    </row>
    <row r="15" spans="1:4" ht="15" customHeight="1" x14ac:dyDescent="0.3">
      <c r="A15" s="140" t="s">
        <v>220</v>
      </c>
      <c r="B15" s="321" t="s">
        <v>221</v>
      </c>
      <c r="C15" s="663"/>
      <c r="D15" s="25"/>
    </row>
    <row r="16" spans="1:4" x14ac:dyDescent="0.3">
      <c r="A16" s="140" t="s">
        <v>222</v>
      </c>
      <c r="B16" s="322" t="s">
        <v>223</v>
      </c>
      <c r="C16" s="54"/>
      <c r="D16" s="25"/>
    </row>
    <row r="17" spans="1:14" ht="15" customHeight="1" x14ac:dyDescent="0.3">
      <c r="A17" s="140" t="s">
        <v>224</v>
      </c>
      <c r="B17" s="321" t="s">
        <v>225</v>
      </c>
      <c r="C17" s="54"/>
      <c r="D17" s="25"/>
    </row>
    <row r="18" spans="1:14" ht="15" customHeight="1" x14ac:dyDescent="0.3">
      <c r="A18" s="598" t="s">
        <v>198</v>
      </c>
      <c r="B18" s="599"/>
      <c r="C18" s="222">
        <f>SUM(C19:C20)</f>
        <v>0</v>
      </c>
      <c r="D18" s="25"/>
    </row>
    <row r="19" spans="1:14" ht="15" customHeight="1" x14ac:dyDescent="0.3">
      <c r="A19" s="140" t="s">
        <v>199</v>
      </c>
      <c r="B19" s="321">
        <v>561</v>
      </c>
      <c r="C19" s="54"/>
      <c r="D19" s="25"/>
    </row>
    <row r="20" spans="1:14" ht="15" customHeight="1" x14ac:dyDescent="0.3">
      <c r="A20" s="140" t="s">
        <v>200</v>
      </c>
      <c r="B20" s="321" t="s">
        <v>226</v>
      </c>
      <c r="C20" s="54"/>
      <c r="D20" s="25"/>
    </row>
    <row r="21" spans="1:14" ht="15" customHeight="1" x14ac:dyDescent="0.3">
      <c r="A21" s="600" t="s">
        <v>201</v>
      </c>
      <c r="B21" s="601"/>
      <c r="C21" s="222">
        <f>C5-C10</f>
        <v>0</v>
      </c>
      <c r="D21" s="25"/>
    </row>
    <row r="22" spans="1:14" ht="15" customHeight="1" x14ac:dyDescent="0.3">
      <c r="A22" s="578" t="s">
        <v>202</v>
      </c>
      <c r="B22" s="580"/>
      <c r="C22" s="54"/>
      <c r="D22" s="25"/>
    </row>
    <row r="23" spans="1:14" x14ac:dyDescent="0.3">
      <c r="A23" s="584" t="s">
        <v>203</v>
      </c>
      <c r="B23" s="586"/>
      <c r="C23" s="225">
        <f>C21-C22</f>
        <v>0</v>
      </c>
      <c r="D23" s="25"/>
    </row>
    <row r="24" spans="1:14" ht="15" thickBot="1" x14ac:dyDescent="0.35">
      <c r="A24" s="25"/>
      <c r="B24" s="25"/>
      <c r="C24" s="25"/>
      <c r="D24" s="25"/>
    </row>
    <row r="25" spans="1:14" s="9" customFormat="1" ht="15" thickBot="1" x14ac:dyDescent="0.35">
      <c r="A25" s="489" t="s">
        <v>55</v>
      </c>
      <c r="B25" s="490"/>
      <c r="C25" s="490"/>
      <c r="D25" s="490"/>
      <c r="E25" s="490"/>
      <c r="F25" s="490"/>
      <c r="G25" s="491"/>
      <c r="H25" s="45"/>
      <c r="I25" s="45"/>
      <c r="J25" s="45"/>
      <c r="K25" s="45"/>
      <c r="L25" s="114"/>
      <c r="M25" s="114"/>
      <c r="N25" s="114"/>
    </row>
    <row r="26" spans="1:14" ht="18" customHeight="1" x14ac:dyDescent="0.3">
      <c r="A26" s="506" t="s">
        <v>207</v>
      </c>
      <c r="B26" s="507"/>
      <c r="C26" s="507"/>
      <c r="D26" s="507"/>
      <c r="E26" s="507"/>
      <c r="F26" s="507"/>
      <c r="G26" s="508"/>
      <c r="H26" s="69"/>
      <c r="I26" s="69"/>
      <c r="J26" s="69"/>
    </row>
    <row r="27" spans="1:14" ht="18" customHeight="1" x14ac:dyDescent="0.3">
      <c r="A27" s="475" t="s">
        <v>415</v>
      </c>
      <c r="B27" s="467"/>
      <c r="C27" s="467"/>
      <c r="D27" s="467"/>
      <c r="E27" s="467"/>
      <c r="F27" s="467"/>
      <c r="G27" s="468"/>
      <c r="H27" s="69"/>
      <c r="I27" s="69"/>
      <c r="J27" s="69"/>
    </row>
    <row r="28" spans="1:14" ht="32.1" customHeight="1" x14ac:dyDescent="0.3">
      <c r="A28" s="475" t="s">
        <v>227</v>
      </c>
      <c r="B28" s="467"/>
      <c r="C28" s="467"/>
      <c r="D28" s="467"/>
      <c r="E28" s="467"/>
      <c r="F28" s="467"/>
      <c r="G28" s="468"/>
      <c r="H28" s="69"/>
      <c r="I28" s="69"/>
      <c r="J28" s="69"/>
    </row>
    <row r="29" spans="1:14" ht="32.1" customHeight="1" thickBot="1" x14ac:dyDescent="0.35">
      <c r="A29" s="503" t="s">
        <v>67</v>
      </c>
      <c r="B29" s="504"/>
      <c r="C29" s="504"/>
      <c r="D29" s="504"/>
      <c r="E29" s="504"/>
      <c r="F29" s="504"/>
      <c r="G29" s="505"/>
    </row>
    <row r="30" spans="1:14" x14ac:dyDescent="0.3">
      <c r="A30" s="25"/>
      <c r="B30" s="25"/>
      <c r="C30" s="25"/>
      <c r="D30" s="25"/>
    </row>
  </sheetData>
  <sheetProtection algorithmName="SHA-512" hashValue="M/SxwZirten902kbD5fjlL+DHDN50PKzB57GIgdDUSL4T3YuJaPjbnFvNjAEW5JpwxU+al7Yz/fPjbuu0fkBrQ==" saltValue="qSSeNR4xFu77xmKE7puLzg==" spinCount="100000" sheet="1" objects="1" scenarios="1"/>
  <dataConsolidate/>
  <mergeCells count="14">
    <mergeCell ref="A28:G28"/>
    <mergeCell ref="A29:G29"/>
    <mergeCell ref="A27:G27"/>
    <mergeCell ref="A3:A4"/>
    <mergeCell ref="B3:B4"/>
    <mergeCell ref="A5:B5"/>
    <mergeCell ref="A10:B10"/>
    <mergeCell ref="A26:G26"/>
    <mergeCell ref="A11:B11"/>
    <mergeCell ref="A18:B18"/>
    <mergeCell ref="A21:B21"/>
    <mergeCell ref="A22:B22"/>
    <mergeCell ref="A23:B23"/>
    <mergeCell ref="A25:G25"/>
  </mergeCells>
  <dataValidations count="2">
    <dataValidation type="decimal" operator="greaterThanOrEqual" allowBlank="1" showInputMessage="1" showErrorMessage="1" errorTitle="Pogrešan unos!" error="Molimo da unesete broj koji je veći ili jednak 0 (nuli)" sqref="C5 C10:C11 C18 C21 C23" xr:uid="{00000000-0002-0000-0D00-000000000000}">
      <formula1>0</formula1>
    </dataValidation>
    <dataValidation operator="greaterThanOrEqual" allowBlank="1" showInputMessage="1" showErrorMessage="1" errorTitle="Pogrešan unos!" error="Molimo da unesete broj koji je veći ili jednak 0 (nuli)" sqref="B19:B20 B12:B17 B6:B9" xr:uid="{00000000-0002-0000-0D00-000001000000}"/>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47"/>
  <sheetViews>
    <sheetView showGridLines="0" zoomScaleNormal="100" workbookViewId="0">
      <selection activeCell="F32" sqref="F32:G32"/>
    </sheetView>
  </sheetViews>
  <sheetFormatPr defaultColWidth="9.109375" defaultRowHeight="14.4" x14ac:dyDescent="0.3"/>
  <cols>
    <col min="1" max="1" width="55.88671875" style="45" customWidth="1"/>
    <col min="2" max="2" width="25.88671875" style="256" customWidth="1"/>
    <col min="3" max="3" width="20.88671875" style="256" customWidth="1"/>
    <col min="4" max="4" width="11.88671875" style="45" customWidth="1"/>
    <col min="5" max="16384" width="9.109375" style="45"/>
  </cols>
  <sheetData>
    <row r="1" spans="1:4" x14ac:dyDescent="0.3">
      <c r="A1" s="25"/>
      <c r="B1" s="323"/>
      <c r="C1" s="323"/>
      <c r="D1" s="25"/>
    </row>
    <row r="2" spans="1:4" x14ac:dyDescent="0.3">
      <c r="A2" s="138" t="s">
        <v>417</v>
      </c>
      <c r="B2" s="323"/>
      <c r="C2" s="323"/>
      <c r="D2" s="25"/>
    </row>
    <row r="3" spans="1:4" ht="15" customHeight="1" x14ac:dyDescent="0.3">
      <c r="A3" s="539" t="s">
        <v>70</v>
      </c>
      <c r="B3" s="539" t="s">
        <v>210</v>
      </c>
      <c r="C3" s="234" t="s">
        <v>61</v>
      </c>
      <c r="D3" s="25"/>
    </row>
    <row r="4" spans="1:4" x14ac:dyDescent="0.3">
      <c r="A4" s="539"/>
      <c r="B4" s="539"/>
      <c r="C4" s="234">
        <f>+Uputstvo!$A$4</f>
        <v>2022</v>
      </c>
      <c r="D4" s="25"/>
    </row>
    <row r="5" spans="1:4" x14ac:dyDescent="0.3">
      <c r="A5" s="179" t="s">
        <v>228</v>
      </c>
      <c r="B5" s="179"/>
      <c r="C5" s="218"/>
      <c r="D5" s="25"/>
    </row>
    <row r="6" spans="1:4" x14ac:dyDescent="0.3">
      <c r="A6" s="602" t="s">
        <v>229</v>
      </c>
      <c r="B6" s="602"/>
      <c r="C6" s="84">
        <f>+SUM(C7:C13)</f>
        <v>0</v>
      </c>
      <c r="D6" s="25"/>
    </row>
    <row r="7" spans="1:4" x14ac:dyDescent="0.3">
      <c r="A7" s="140" t="s">
        <v>230</v>
      </c>
      <c r="B7" s="324" t="s">
        <v>231</v>
      </c>
      <c r="C7" s="54"/>
      <c r="D7" s="25"/>
    </row>
    <row r="8" spans="1:4" x14ac:dyDescent="0.3">
      <c r="A8" s="140" t="s">
        <v>232</v>
      </c>
      <c r="B8" s="324" t="s">
        <v>233</v>
      </c>
      <c r="C8" s="54"/>
      <c r="D8" s="25"/>
    </row>
    <row r="9" spans="1:4" x14ac:dyDescent="0.3">
      <c r="A9" s="140" t="s">
        <v>234</v>
      </c>
      <c r="B9" s="324" t="s">
        <v>235</v>
      </c>
      <c r="C9" s="54"/>
      <c r="D9" s="25"/>
    </row>
    <row r="10" spans="1:4" x14ac:dyDescent="0.3">
      <c r="A10" s="140" t="s">
        <v>236</v>
      </c>
      <c r="B10" s="324" t="s">
        <v>237</v>
      </c>
      <c r="C10" s="54"/>
      <c r="D10" s="25"/>
    </row>
    <row r="11" spans="1:4" x14ac:dyDescent="0.3">
      <c r="A11" s="140" t="s">
        <v>238</v>
      </c>
      <c r="B11" s="324" t="s">
        <v>239</v>
      </c>
      <c r="C11" s="54"/>
      <c r="D11" s="25"/>
    </row>
    <row r="12" spans="1:4" x14ac:dyDescent="0.3">
      <c r="A12" s="140" t="s">
        <v>240</v>
      </c>
      <c r="B12" s="324" t="s">
        <v>241</v>
      </c>
      <c r="C12" s="54"/>
      <c r="D12" s="25"/>
    </row>
    <row r="13" spans="1:4" x14ac:dyDescent="0.3">
      <c r="A13" s="140" t="s">
        <v>242</v>
      </c>
      <c r="B13" s="325" t="s">
        <v>243</v>
      </c>
      <c r="C13" s="54"/>
      <c r="D13" s="25"/>
    </row>
    <row r="14" spans="1:4" x14ac:dyDescent="0.3">
      <c r="A14" s="602" t="s">
        <v>244</v>
      </c>
      <c r="B14" s="602"/>
      <c r="C14" s="84">
        <f>+SUM(C15:C19)</f>
        <v>0</v>
      </c>
      <c r="D14" s="25"/>
    </row>
    <row r="15" spans="1:4" x14ac:dyDescent="0.3">
      <c r="A15" s="140" t="s">
        <v>245</v>
      </c>
      <c r="B15" s="325" t="s">
        <v>246</v>
      </c>
      <c r="C15" s="54"/>
      <c r="D15" s="25"/>
    </row>
    <row r="16" spans="1:4" x14ac:dyDescent="0.3">
      <c r="A16" s="140" t="s">
        <v>247</v>
      </c>
      <c r="B16" s="325">
        <v>20</v>
      </c>
      <c r="C16" s="54"/>
      <c r="D16" s="25"/>
    </row>
    <row r="17" spans="1:4" x14ac:dyDescent="0.3">
      <c r="A17" s="140" t="s">
        <v>248</v>
      </c>
      <c r="B17" s="325" t="s">
        <v>249</v>
      </c>
      <c r="C17" s="54"/>
      <c r="D17" s="25"/>
    </row>
    <row r="18" spans="1:4" x14ac:dyDescent="0.3">
      <c r="A18" s="140" t="s">
        <v>250</v>
      </c>
      <c r="B18" s="325">
        <v>24</v>
      </c>
      <c r="C18" s="54"/>
      <c r="D18" s="25"/>
    </row>
    <row r="19" spans="1:4" x14ac:dyDescent="0.3">
      <c r="A19" s="140" t="s">
        <v>251</v>
      </c>
      <c r="B19" s="325" t="s">
        <v>252</v>
      </c>
      <c r="C19" s="54"/>
      <c r="D19" s="25"/>
    </row>
    <row r="20" spans="1:4" x14ac:dyDescent="0.3">
      <c r="A20" s="602" t="s">
        <v>253</v>
      </c>
      <c r="B20" s="602"/>
      <c r="C20" s="84">
        <f>SUM(C21:C22)</f>
        <v>0</v>
      </c>
      <c r="D20" s="25"/>
    </row>
    <row r="21" spans="1:4" x14ac:dyDescent="0.3">
      <c r="A21" s="140" t="s">
        <v>254</v>
      </c>
      <c r="B21" s="325" t="s">
        <v>255</v>
      </c>
      <c r="C21" s="54"/>
      <c r="D21" s="25"/>
    </row>
    <row r="22" spans="1:4" x14ac:dyDescent="0.3">
      <c r="A22" s="140" t="s">
        <v>256</v>
      </c>
      <c r="B22" s="325">
        <v>290</v>
      </c>
      <c r="C22" s="54"/>
      <c r="D22" s="25"/>
    </row>
    <row r="23" spans="1:4" x14ac:dyDescent="0.3">
      <c r="A23" s="553" t="s">
        <v>257</v>
      </c>
      <c r="B23" s="553"/>
      <c r="C23" s="225">
        <f>+C6+C14+C20</f>
        <v>0</v>
      </c>
      <c r="D23" s="25"/>
    </row>
    <row r="24" spans="1:4" ht="15" customHeight="1" x14ac:dyDescent="0.3">
      <c r="A24" s="603" t="s">
        <v>258</v>
      </c>
      <c r="B24" s="603"/>
      <c r="C24" s="225"/>
      <c r="D24" s="25"/>
    </row>
    <row r="25" spans="1:4" ht="15" customHeight="1" x14ac:dyDescent="0.3">
      <c r="A25" s="602" t="s">
        <v>259</v>
      </c>
      <c r="B25" s="602"/>
      <c r="C25" s="84">
        <f>+SUM(C26:C29)</f>
        <v>0</v>
      </c>
      <c r="D25" s="25"/>
    </row>
    <row r="26" spans="1:4" ht="15" customHeight="1" x14ac:dyDescent="0.3">
      <c r="A26" s="140" t="s">
        <v>260</v>
      </c>
      <c r="B26" s="325" t="s">
        <v>261</v>
      </c>
      <c r="C26" s="54"/>
      <c r="D26" s="25"/>
    </row>
    <row r="27" spans="1:4" ht="15" customHeight="1" x14ac:dyDescent="0.3">
      <c r="A27" s="140" t="s">
        <v>262</v>
      </c>
      <c r="B27" s="325">
        <v>33</v>
      </c>
      <c r="C27" s="54"/>
      <c r="D27" s="25"/>
    </row>
    <row r="28" spans="1:4" ht="15" customHeight="1" x14ac:dyDescent="0.3">
      <c r="A28" s="140" t="s">
        <v>263</v>
      </c>
      <c r="B28" s="325">
        <v>34</v>
      </c>
      <c r="C28" s="54"/>
      <c r="D28" s="25"/>
    </row>
    <row r="29" spans="1:4" ht="15" customHeight="1" x14ac:dyDescent="0.3">
      <c r="A29" s="140" t="s">
        <v>264</v>
      </c>
      <c r="B29" s="325" t="s">
        <v>265</v>
      </c>
      <c r="C29" s="54"/>
      <c r="D29" s="25"/>
    </row>
    <row r="30" spans="1:4" x14ac:dyDescent="0.3">
      <c r="A30" s="602" t="s">
        <v>266</v>
      </c>
      <c r="B30" s="602"/>
      <c r="C30" s="84">
        <f>+SUM(C31:C32)</f>
        <v>0</v>
      </c>
      <c r="D30" s="25"/>
    </row>
    <row r="31" spans="1:4" x14ac:dyDescent="0.3">
      <c r="A31" s="140" t="s">
        <v>267</v>
      </c>
      <c r="B31" s="325" t="s">
        <v>268</v>
      </c>
      <c r="C31" s="54"/>
      <c r="D31" s="25"/>
    </row>
    <row r="32" spans="1:4" x14ac:dyDescent="0.3">
      <c r="A32" s="140" t="s">
        <v>269</v>
      </c>
      <c r="B32" s="325">
        <v>41</v>
      </c>
      <c r="C32" s="54"/>
      <c r="D32" s="25"/>
    </row>
    <row r="33" spans="1:14" x14ac:dyDescent="0.3">
      <c r="A33" s="602" t="s">
        <v>270</v>
      </c>
      <c r="B33" s="602"/>
      <c r="C33" s="84">
        <f>+SUM(C34:C37)</f>
        <v>0</v>
      </c>
      <c r="D33" s="25"/>
    </row>
    <row r="34" spans="1:14" x14ac:dyDescent="0.3">
      <c r="A34" s="140" t="s">
        <v>271</v>
      </c>
      <c r="B34" s="325">
        <v>42</v>
      </c>
      <c r="C34" s="54"/>
      <c r="D34" s="25"/>
    </row>
    <row r="35" spans="1:14" x14ac:dyDescent="0.3">
      <c r="A35" s="140" t="s">
        <v>272</v>
      </c>
      <c r="B35" s="325">
        <v>43</v>
      </c>
      <c r="C35" s="54"/>
      <c r="D35" s="25"/>
    </row>
    <row r="36" spans="1:14" x14ac:dyDescent="0.3">
      <c r="A36" s="140" t="s">
        <v>273</v>
      </c>
      <c r="B36" s="325">
        <v>45</v>
      </c>
      <c r="C36" s="54"/>
      <c r="D36" s="25"/>
    </row>
    <row r="37" spans="1:14" x14ac:dyDescent="0.3">
      <c r="A37" s="140" t="s">
        <v>274</v>
      </c>
      <c r="B37" s="325" t="s">
        <v>275</v>
      </c>
      <c r="C37" s="54"/>
      <c r="D37" s="25"/>
    </row>
    <row r="38" spans="1:14" x14ac:dyDescent="0.3">
      <c r="A38" s="602" t="s">
        <v>276</v>
      </c>
      <c r="B38" s="602"/>
      <c r="C38" s="84">
        <f>+SUM(C39:C40)</f>
        <v>0</v>
      </c>
      <c r="D38" s="25"/>
    </row>
    <row r="39" spans="1:14" x14ac:dyDescent="0.3">
      <c r="A39" s="140" t="s">
        <v>277</v>
      </c>
      <c r="B39" s="325" t="s">
        <v>278</v>
      </c>
      <c r="C39" s="54"/>
      <c r="D39" s="25"/>
    </row>
    <row r="40" spans="1:14" x14ac:dyDescent="0.3">
      <c r="A40" s="140" t="s">
        <v>279</v>
      </c>
      <c r="B40" s="325" t="s">
        <v>280</v>
      </c>
      <c r="C40" s="54"/>
      <c r="D40" s="25"/>
    </row>
    <row r="41" spans="1:14" x14ac:dyDescent="0.3">
      <c r="A41" s="553" t="s">
        <v>281</v>
      </c>
      <c r="B41" s="553"/>
      <c r="C41" s="225">
        <f>+C25+C30+C33+C38</f>
        <v>0</v>
      </c>
      <c r="D41" s="25"/>
    </row>
    <row r="42" spans="1:14" ht="15" thickBot="1" x14ac:dyDescent="0.35">
      <c r="A42" s="25"/>
      <c r="B42" s="323"/>
      <c r="C42" s="326"/>
      <c r="D42" s="25"/>
    </row>
    <row r="43" spans="1:14" s="9" customFormat="1" ht="15" thickBot="1" x14ac:dyDescent="0.35">
      <c r="A43" s="489" t="s">
        <v>55</v>
      </c>
      <c r="B43" s="490"/>
      <c r="C43" s="490"/>
      <c r="D43" s="490"/>
      <c r="E43" s="490"/>
      <c r="F43" s="490"/>
      <c r="G43" s="491"/>
      <c r="H43" s="45"/>
      <c r="I43" s="45"/>
      <c r="J43" s="45"/>
      <c r="K43" s="45"/>
      <c r="L43" s="114"/>
      <c r="M43" s="114"/>
      <c r="N43" s="114"/>
    </row>
    <row r="44" spans="1:14" ht="18" customHeight="1" x14ac:dyDescent="0.3">
      <c r="A44" s="506" t="s">
        <v>207</v>
      </c>
      <c r="B44" s="507"/>
      <c r="C44" s="507"/>
      <c r="D44" s="507"/>
      <c r="E44" s="507"/>
      <c r="F44" s="507"/>
      <c r="G44" s="508"/>
      <c r="H44" s="69"/>
      <c r="I44" s="69"/>
      <c r="J44" s="69"/>
    </row>
    <row r="45" spans="1:14" ht="18" customHeight="1" x14ac:dyDescent="0.3">
      <c r="A45" s="475" t="s">
        <v>415</v>
      </c>
      <c r="B45" s="467"/>
      <c r="C45" s="467"/>
      <c r="D45" s="467"/>
      <c r="E45" s="467"/>
      <c r="F45" s="467"/>
      <c r="G45" s="468"/>
      <c r="H45" s="69"/>
      <c r="I45" s="69"/>
      <c r="J45" s="69"/>
    </row>
    <row r="46" spans="1:14" ht="32.1" customHeight="1" x14ac:dyDescent="0.3">
      <c r="A46" s="475" t="s">
        <v>227</v>
      </c>
      <c r="B46" s="467"/>
      <c r="C46" s="467"/>
      <c r="D46" s="467"/>
      <c r="E46" s="467"/>
      <c r="F46" s="467"/>
      <c r="G46" s="468"/>
      <c r="H46" s="69"/>
      <c r="I46" s="69"/>
      <c r="J46" s="69"/>
    </row>
    <row r="47" spans="1:14" ht="32.1" customHeight="1" thickBot="1" x14ac:dyDescent="0.35">
      <c r="A47" s="503" t="s">
        <v>67</v>
      </c>
      <c r="B47" s="504"/>
      <c r="C47" s="504"/>
      <c r="D47" s="504"/>
      <c r="E47" s="504"/>
      <c r="F47" s="504"/>
      <c r="G47" s="505"/>
    </row>
  </sheetData>
  <sheetProtection algorithmName="SHA-512" hashValue="1xbiolaxIQYgncatkDVovn7pEBYX0VGoPU5+zLCgOHfgFU2/3+O0s0Thj163bWr8p5JiGlS9fdVJTUgfZxrWDg==" saltValue="bcoC5nNMHM7hogQkoEhUpQ==" spinCount="100000" sheet="1" objects="1" scenarios="1"/>
  <mergeCells count="17">
    <mergeCell ref="A38:B38"/>
    <mergeCell ref="A24:B24"/>
    <mergeCell ref="A23:B23"/>
    <mergeCell ref="A41:B41"/>
    <mergeCell ref="A3:A4"/>
    <mergeCell ref="B3:B4"/>
    <mergeCell ref="A6:B6"/>
    <mergeCell ref="A14:B14"/>
    <mergeCell ref="A20:B20"/>
    <mergeCell ref="A25:B25"/>
    <mergeCell ref="A30:B30"/>
    <mergeCell ref="A33:B33"/>
    <mergeCell ref="A43:G43"/>
    <mergeCell ref="A44:G44"/>
    <mergeCell ref="A45:G45"/>
    <mergeCell ref="A46:G46"/>
    <mergeCell ref="A47:G47"/>
  </mergeCells>
  <pageMargins left="0.7" right="0.7" top="0.75" bottom="0.75" header="0.3" footer="0.3"/>
  <pageSetup paperSize="9" orientation="portrait" horizontalDpi="4294967294" verticalDpi="4294967294"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19"/>
  <sheetViews>
    <sheetView showGridLines="0" zoomScaleNormal="100" workbookViewId="0">
      <selection activeCell="H25" sqref="H25"/>
    </sheetView>
  </sheetViews>
  <sheetFormatPr defaultColWidth="9.109375" defaultRowHeight="14.4" x14ac:dyDescent="0.3"/>
  <cols>
    <col min="1" max="1" width="50.88671875" style="45" customWidth="1"/>
    <col min="2" max="2" width="1.88671875" style="45" customWidth="1"/>
    <col min="3" max="3" width="22.88671875" style="45" customWidth="1"/>
    <col min="4" max="4" width="1.88671875" style="45" customWidth="1"/>
    <col min="5" max="5" width="22.88671875" style="45" customWidth="1"/>
    <col min="6" max="16384" width="9.109375" style="45"/>
  </cols>
  <sheetData>
    <row r="1" spans="1:15" x14ac:dyDescent="0.3">
      <c r="A1" s="327"/>
      <c r="B1" s="328"/>
      <c r="C1" s="25"/>
      <c r="D1" s="328"/>
      <c r="E1" s="25"/>
    </row>
    <row r="2" spans="1:15" x14ac:dyDescent="0.3">
      <c r="A2" s="329" t="s">
        <v>282</v>
      </c>
      <c r="B2" s="330"/>
      <c r="C2" s="277"/>
      <c r="D2" s="330"/>
      <c r="E2" s="277"/>
    </row>
    <row r="3" spans="1:15" x14ac:dyDescent="0.3">
      <c r="A3" s="25"/>
      <c r="C3" s="25"/>
      <c r="E3" s="25"/>
    </row>
    <row r="4" spans="1:15" x14ac:dyDescent="0.3">
      <c r="A4" s="46" t="s">
        <v>283</v>
      </c>
      <c r="B4" s="331"/>
      <c r="C4" s="47" t="s">
        <v>61</v>
      </c>
      <c r="D4" s="331"/>
      <c r="E4" s="47" t="s">
        <v>284</v>
      </c>
    </row>
    <row r="5" spans="1:15" ht="10.35" customHeight="1" thickBot="1" x14ac:dyDescent="0.35">
      <c r="A5" s="25"/>
      <c r="C5" s="25"/>
      <c r="E5" s="25"/>
    </row>
    <row r="6" spans="1:15" ht="15.6" thickTop="1" thickBot="1" x14ac:dyDescent="0.35">
      <c r="A6" s="332" t="s">
        <v>285</v>
      </c>
      <c r="B6" s="331"/>
      <c r="C6" s="333"/>
      <c r="D6" s="331"/>
      <c r="E6" s="333"/>
    </row>
    <row r="7" spans="1:15" ht="10.35" customHeight="1" thickTop="1" thickBot="1" x14ac:dyDescent="0.35">
      <c r="A7" s="25"/>
      <c r="C7" s="25"/>
      <c r="E7" s="25"/>
    </row>
    <row r="8" spans="1:15" ht="15.6" thickTop="1" thickBot="1" x14ac:dyDescent="0.35">
      <c r="A8" s="332" t="s">
        <v>286</v>
      </c>
      <c r="B8" s="331"/>
      <c r="C8" s="333"/>
      <c r="D8" s="331"/>
      <c r="E8" s="333"/>
    </row>
    <row r="9" spans="1:15" ht="10.35" customHeight="1" thickTop="1" thickBot="1" x14ac:dyDescent="0.35">
      <c r="A9" s="25"/>
      <c r="C9" s="25"/>
      <c r="E9" s="25"/>
    </row>
    <row r="10" spans="1:15" ht="15.6" thickTop="1" thickBot="1" x14ac:dyDescent="0.35">
      <c r="A10" s="332" t="s">
        <v>287</v>
      </c>
      <c r="B10" s="331"/>
      <c r="C10" s="333"/>
      <c r="D10" s="331"/>
      <c r="E10" s="333"/>
    </row>
    <row r="11" spans="1:15" ht="15.6" thickTop="1" thickBot="1" x14ac:dyDescent="0.35">
      <c r="A11" s="25"/>
      <c r="C11" s="25"/>
      <c r="E11" s="25"/>
    </row>
    <row r="12" spans="1:15" s="9" customFormat="1" ht="15" thickBot="1" x14ac:dyDescent="0.35">
      <c r="A12" s="334" t="s">
        <v>55</v>
      </c>
      <c r="B12" s="335"/>
      <c r="C12" s="335"/>
      <c r="D12" s="335"/>
      <c r="E12" s="335"/>
      <c r="F12" s="335"/>
      <c r="G12" s="335"/>
      <c r="H12" s="336"/>
      <c r="I12" s="45"/>
      <c r="J12" s="45"/>
      <c r="K12" s="45"/>
      <c r="L12" s="45"/>
      <c r="M12" s="114"/>
      <c r="N12" s="114"/>
      <c r="O12" s="114"/>
    </row>
    <row r="13" spans="1:15" ht="18" customHeight="1" x14ac:dyDescent="0.3">
      <c r="A13" s="506" t="s">
        <v>207</v>
      </c>
      <c r="B13" s="507"/>
      <c r="C13" s="507"/>
      <c r="D13" s="507"/>
      <c r="E13" s="507"/>
      <c r="F13" s="507"/>
      <c r="G13" s="507"/>
      <c r="H13" s="508"/>
      <c r="I13" s="69"/>
      <c r="J13" s="69"/>
      <c r="K13" s="69"/>
    </row>
    <row r="14" spans="1:15" ht="18" customHeight="1" x14ac:dyDescent="0.3">
      <c r="A14" s="475" t="s">
        <v>288</v>
      </c>
      <c r="B14" s="467"/>
      <c r="C14" s="467"/>
      <c r="D14" s="467"/>
      <c r="E14" s="467"/>
      <c r="F14" s="467"/>
      <c r="G14" s="467"/>
      <c r="H14" s="468"/>
      <c r="I14" s="69"/>
      <c r="J14" s="69"/>
      <c r="K14" s="69"/>
    </row>
    <row r="15" spans="1:15" ht="53.1" customHeight="1" x14ac:dyDescent="0.3">
      <c r="A15" s="475" t="s">
        <v>404</v>
      </c>
      <c r="B15" s="467"/>
      <c r="C15" s="467"/>
      <c r="D15" s="467"/>
      <c r="E15" s="467"/>
      <c r="F15" s="467"/>
      <c r="G15" s="467"/>
      <c r="H15" s="468"/>
      <c r="I15" s="69"/>
      <c r="J15" s="69"/>
      <c r="K15" s="69"/>
    </row>
    <row r="16" spans="1:15" ht="32.1" customHeight="1" x14ac:dyDescent="0.3">
      <c r="A16" s="475" t="s">
        <v>405</v>
      </c>
      <c r="B16" s="467"/>
      <c r="C16" s="467"/>
      <c r="D16" s="467"/>
      <c r="E16" s="467"/>
      <c r="F16" s="467"/>
      <c r="G16" s="467"/>
      <c r="H16" s="468"/>
      <c r="I16" s="69"/>
      <c r="J16" s="69"/>
      <c r="K16" s="69"/>
    </row>
    <row r="17" spans="1:11" x14ac:dyDescent="0.3">
      <c r="A17" s="466" t="s">
        <v>394</v>
      </c>
      <c r="B17" s="467"/>
      <c r="C17" s="467"/>
      <c r="D17" s="467"/>
      <c r="E17" s="467"/>
      <c r="F17" s="467"/>
      <c r="G17" s="467"/>
      <c r="H17" s="468"/>
      <c r="I17" s="69"/>
      <c r="J17" s="69"/>
      <c r="K17" s="69"/>
    </row>
    <row r="18" spans="1:11" x14ac:dyDescent="0.3">
      <c r="A18" s="466" t="s">
        <v>395</v>
      </c>
      <c r="B18" s="467"/>
      <c r="C18" s="467"/>
      <c r="D18" s="467"/>
      <c r="E18" s="467"/>
      <c r="F18" s="467"/>
      <c r="G18" s="467"/>
      <c r="H18" s="468"/>
      <c r="I18" s="69"/>
      <c r="J18" s="69"/>
      <c r="K18" s="69"/>
    </row>
    <row r="19" spans="1:11" ht="32.1" customHeight="1" thickBot="1" x14ac:dyDescent="0.35">
      <c r="A19" s="503" t="s">
        <v>67</v>
      </c>
      <c r="B19" s="504"/>
      <c r="C19" s="504"/>
      <c r="D19" s="504"/>
      <c r="E19" s="504"/>
      <c r="F19" s="504"/>
      <c r="G19" s="504"/>
      <c r="H19" s="505"/>
    </row>
  </sheetData>
  <sheetProtection algorithmName="SHA-512" hashValue="QjUs8FZAEQ7Ecr/0VLv7pVmYTqTlv9ZT7sbUil6zMEuOyheneof6Z+vYE8hh+vGS63T5Tda/OuA/hzB1AxeOmA==" saltValue="phBcWyaeP/6cbGfyO8KcUA==" spinCount="100000" sheet="1" objects="1" scenarios="1"/>
  <mergeCells count="7">
    <mergeCell ref="A19:H19"/>
    <mergeCell ref="A13:H13"/>
    <mergeCell ref="A14:H14"/>
    <mergeCell ref="A16:H16"/>
    <mergeCell ref="A15:H15"/>
    <mergeCell ref="A18:H18"/>
    <mergeCell ref="A17:H17"/>
  </mergeCells>
  <dataValidations count="2">
    <dataValidation operator="greaterThanOrEqual" allowBlank="1" showInputMessage="1" showErrorMessage="1" errorTitle="Pogrešan unos!" error="Molimo da unesete broj koji je veći ili jednak 0 (nuli)" sqref="C4:E4" xr:uid="{1069745F-7996-404A-8C12-8AA05D0B3CF2}"/>
    <dataValidation type="whole" operator="greaterThanOrEqual" allowBlank="1" showInputMessage="1" showErrorMessage="1" errorTitle="Pogrešan unos!" error="Molimo da unesete okrugao broj koji je veći ili jednak 0 (nuli)" sqref="C6:E6 C8:E8 C10:E10" xr:uid="{44685ED6-849B-4197-96AC-B6D560145E0B}">
      <formula1>0</formula1>
    </dataValidation>
  </dataValidations>
  <pageMargins left="0.7" right="0.7" top="0.75" bottom="0.75" header="0.3" footer="0.3"/>
  <pageSetup paperSize="9" orientation="portrait" verticalDpi="4294967294"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30"/>
  <sheetViews>
    <sheetView showGridLines="0" zoomScaleNormal="100" workbookViewId="0">
      <selection activeCell="I32" sqref="I32:I33"/>
    </sheetView>
  </sheetViews>
  <sheetFormatPr defaultColWidth="9.109375" defaultRowHeight="14.4" x14ac:dyDescent="0.3"/>
  <cols>
    <col min="1" max="1" width="39.5546875" style="45" customWidth="1"/>
    <col min="2" max="12" width="14.88671875" style="45" customWidth="1"/>
    <col min="13" max="16384" width="9.109375" style="45"/>
  </cols>
  <sheetData>
    <row r="1" spans="1:13" x14ac:dyDescent="0.3">
      <c r="A1" s="25"/>
      <c r="B1" s="25"/>
      <c r="C1" s="25"/>
      <c r="D1" s="25"/>
      <c r="E1" s="25"/>
      <c r="F1" s="25"/>
      <c r="G1" s="25"/>
      <c r="H1" s="25"/>
      <c r="I1" s="25"/>
      <c r="J1" s="25"/>
      <c r="K1" s="25"/>
      <c r="L1" s="25"/>
      <c r="M1" s="25"/>
    </row>
    <row r="2" spans="1:13" x14ac:dyDescent="0.3">
      <c r="A2" s="138" t="s">
        <v>289</v>
      </c>
      <c r="B2" s="25"/>
      <c r="C2" s="25"/>
      <c r="D2" s="25"/>
      <c r="E2" s="25"/>
      <c r="F2" s="25"/>
      <c r="G2" s="25"/>
      <c r="H2" s="25"/>
      <c r="I2" s="25"/>
      <c r="J2" s="25"/>
      <c r="K2" s="25"/>
      <c r="L2" s="25"/>
      <c r="M2" s="25"/>
    </row>
    <row r="3" spans="1:13" ht="14.4" customHeight="1" x14ac:dyDescent="0.3">
      <c r="A3" s="539" t="s">
        <v>70</v>
      </c>
      <c r="B3" s="672"/>
      <c r="C3" s="672"/>
      <c r="D3" s="672"/>
      <c r="E3" s="672"/>
      <c r="F3" s="672"/>
      <c r="G3" s="672"/>
      <c r="H3" s="672"/>
      <c r="I3" s="672"/>
      <c r="J3" s="672"/>
      <c r="K3" s="676"/>
      <c r="L3" s="604" t="s">
        <v>290</v>
      </c>
      <c r="M3" s="25"/>
    </row>
    <row r="4" spans="1:13" x14ac:dyDescent="0.3">
      <c r="A4" s="539"/>
      <c r="B4" s="388">
        <f>+Uputstvo!$A$4+2</f>
        <v>2024</v>
      </c>
      <c r="C4" s="139">
        <f t="shared" ref="C4:K4" si="0">+B4+1</f>
        <v>2025</v>
      </c>
      <c r="D4" s="139">
        <f t="shared" si="0"/>
        <v>2026</v>
      </c>
      <c r="E4" s="139">
        <f t="shared" si="0"/>
        <v>2027</v>
      </c>
      <c r="F4" s="139">
        <f t="shared" si="0"/>
        <v>2028</v>
      </c>
      <c r="G4" s="139">
        <f t="shared" si="0"/>
        <v>2029</v>
      </c>
      <c r="H4" s="139">
        <f t="shared" si="0"/>
        <v>2030</v>
      </c>
      <c r="I4" s="139">
        <f t="shared" si="0"/>
        <v>2031</v>
      </c>
      <c r="J4" s="139">
        <f t="shared" si="0"/>
        <v>2032</v>
      </c>
      <c r="K4" s="388">
        <f t="shared" si="0"/>
        <v>2033</v>
      </c>
      <c r="L4" s="558"/>
      <c r="M4" s="25"/>
    </row>
    <row r="5" spans="1:13" ht="10.35" customHeight="1" x14ac:dyDescent="0.3">
      <c r="A5" s="219"/>
      <c r="B5" s="337"/>
      <c r="C5" s="337"/>
      <c r="D5" s="337"/>
      <c r="E5" s="337"/>
      <c r="F5" s="337"/>
      <c r="G5" s="337"/>
      <c r="H5" s="337"/>
      <c r="I5" s="337"/>
      <c r="J5" s="337"/>
      <c r="K5" s="337"/>
      <c r="L5" s="337"/>
      <c r="M5" s="25"/>
    </row>
    <row r="6" spans="1:13" ht="15" customHeight="1" x14ac:dyDescent="0.3">
      <c r="A6" s="221" t="s">
        <v>291</v>
      </c>
      <c r="B6" s="222">
        <f>+'8.6. Projicirani bilans uspjeha'!D44</f>
        <v>0</v>
      </c>
      <c r="C6" s="222">
        <f>+'8.6. Projicirani bilans uspjeha'!E44</f>
        <v>0</v>
      </c>
      <c r="D6" s="222">
        <f>+'8.6. Projicirani bilans uspjeha'!F44</f>
        <v>0</v>
      </c>
      <c r="E6" s="222">
        <f>+'8.6. Projicirani bilans uspjeha'!G44</f>
        <v>0</v>
      </c>
      <c r="F6" s="222">
        <f>+'8.6. Projicirani bilans uspjeha'!H44</f>
        <v>0</v>
      </c>
      <c r="G6" s="222">
        <f>+'8.6. Projicirani bilans uspjeha'!I44</f>
        <v>0</v>
      </c>
      <c r="H6" s="222">
        <f>+'8.6. Projicirani bilans uspjeha'!J44</f>
        <v>0</v>
      </c>
      <c r="I6" s="222">
        <f>+'8.6. Projicirani bilans uspjeha'!K44</f>
        <v>0</v>
      </c>
      <c r="J6" s="222">
        <f>+'8.6. Projicirani bilans uspjeha'!L44</f>
        <v>0</v>
      </c>
      <c r="K6" s="222">
        <f>+'8.6. Projicirani bilans uspjeha'!M44</f>
        <v>0</v>
      </c>
      <c r="L6" s="339"/>
      <c r="M6" s="25"/>
    </row>
    <row r="7" spans="1:13" ht="10.35" customHeight="1" x14ac:dyDescent="0.3">
      <c r="A7" s="219"/>
      <c r="B7" s="337"/>
      <c r="C7" s="337"/>
      <c r="D7" s="337"/>
      <c r="E7" s="337"/>
      <c r="F7" s="337"/>
      <c r="G7" s="337"/>
      <c r="H7" s="337"/>
      <c r="I7" s="337"/>
      <c r="J7" s="337"/>
      <c r="K7" s="337"/>
      <c r="L7" s="340"/>
      <c r="M7" s="25"/>
    </row>
    <row r="8" spans="1:13" ht="15" customHeight="1" x14ac:dyDescent="0.3">
      <c r="A8" s="221" t="s">
        <v>292</v>
      </c>
      <c r="B8" s="222">
        <f t="shared" ref="B8:J8" si="1">SUM(B9:B11)</f>
        <v>0</v>
      </c>
      <c r="C8" s="222">
        <f t="shared" si="1"/>
        <v>0</v>
      </c>
      <c r="D8" s="222">
        <f t="shared" si="1"/>
        <v>0</v>
      </c>
      <c r="E8" s="222">
        <f t="shared" si="1"/>
        <v>0</v>
      </c>
      <c r="F8" s="222">
        <f t="shared" si="1"/>
        <v>0</v>
      </c>
      <c r="G8" s="222">
        <f t="shared" si="1"/>
        <v>0</v>
      </c>
      <c r="H8" s="222">
        <f t="shared" si="1"/>
        <v>0</v>
      </c>
      <c r="I8" s="222">
        <f t="shared" si="1"/>
        <v>0</v>
      </c>
      <c r="J8" s="222">
        <f t="shared" si="1"/>
        <v>0</v>
      </c>
      <c r="K8" s="222">
        <f t="shared" ref="K8" si="2">SUM(K9:K11)</f>
        <v>0</v>
      </c>
      <c r="L8" s="340"/>
      <c r="M8" s="25"/>
    </row>
    <row r="9" spans="1:13" ht="15" customHeight="1" x14ac:dyDescent="0.3">
      <c r="A9" s="140" t="s">
        <v>293</v>
      </c>
      <c r="B9" s="143">
        <f>+'8.6. Projicirani bilans uspjeha'!D40*(1-'8.6. Projicirani bilans uspjeha'!$B$46)</f>
        <v>0</v>
      </c>
      <c r="C9" s="143">
        <f>+'8.6. Projicirani bilans uspjeha'!E40*(1-'8.6. Projicirani bilans uspjeha'!$B$46)</f>
        <v>0</v>
      </c>
      <c r="D9" s="143">
        <f>+'8.6. Projicirani bilans uspjeha'!F40*(1-'8.6. Projicirani bilans uspjeha'!$B$46)</f>
        <v>0</v>
      </c>
      <c r="E9" s="143">
        <f>+'8.6. Projicirani bilans uspjeha'!G40*(1-'8.6. Projicirani bilans uspjeha'!$B$46)</f>
        <v>0</v>
      </c>
      <c r="F9" s="143">
        <f>+'8.6. Projicirani bilans uspjeha'!H40*(1-'8.6. Projicirani bilans uspjeha'!$B$46)</f>
        <v>0</v>
      </c>
      <c r="G9" s="143">
        <f>+'8.6. Projicirani bilans uspjeha'!I40*(1-'8.6. Projicirani bilans uspjeha'!$B$46)</f>
        <v>0</v>
      </c>
      <c r="H9" s="143">
        <f>+'8.6. Projicirani bilans uspjeha'!J40*(1-'8.6. Projicirani bilans uspjeha'!$B$46)</f>
        <v>0</v>
      </c>
      <c r="I9" s="143">
        <f>+'8.6. Projicirani bilans uspjeha'!K40*(1-'8.6. Projicirani bilans uspjeha'!$B$46)</f>
        <v>0</v>
      </c>
      <c r="J9" s="143">
        <f>+'8.6. Projicirani bilans uspjeha'!L40*(1-'8.6. Projicirani bilans uspjeha'!$B$46)</f>
        <v>0</v>
      </c>
      <c r="K9" s="143">
        <f>+'8.6. Projicirani bilans uspjeha'!M40*(1-'8.6. Projicirani bilans uspjeha'!$B$46)</f>
        <v>0</v>
      </c>
      <c r="L9" s="341"/>
      <c r="M9" s="25"/>
    </row>
    <row r="10" spans="1:13" ht="15" customHeight="1" x14ac:dyDescent="0.3">
      <c r="A10" s="140" t="s">
        <v>294</v>
      </c>
      <c r="B10" s="143">
        <f>+'8.6. Projicirani bilans uspjeha'!D38</f>
        <v>0</v>
      </c>
      <c r="C10" s="143">
        <f>+'8.6. Projicirani bilans uspjeha'!E38</f>
        <v>0</v>
      </c>
      <c r="D10" s="143">
        <f>+'8.6. Projicirani bilans uspjeha'!F38</f>
        <v>0</v>
      </c>
      <c r="E10" s="143">
        <f>+'8.6. Projicirani bilans uspjeha'!G38</f>
        <v>0</v>
      </c>
      <c r="F10" s="143">
        <f>+'8.6. Projicirani bilans uspjeha'!H38</f>
        <v>0</v>
      </c>
      <c r="G10" s="143">
        <f>+'8.6. Projicirani bilans uspjeha'!I38</f>
        <v>0</v>
      </c>
      <c r="H10" s="143">
        <f>+'8.6. Projicirani bilans uspjeha'!J38</f>
        <v>0</v>
      </c>
      <c r="I10" s="143">
        <f>+'8.6. Projicirani bilans uspjeha'!K38</f>
        <v>0</v>
      </c>
      <c r="J10" s="143">
        <f>+'8.6. Projicirani bilans uspjeha'!L38</f>
        <v>0</v>
      </c>
      <c r="K10" s="143">
        <f>+'8.6. Projicirani bilans uspjeha'!M38</f>
        <v>0</v>
      </c>
      <c r="L10" s="341"/>
      <c r="M10" s="25"/>
    </row>
    <row r="11" spans="1:13" ht="15" customHeight="1" x14ac:dyDescent="0.3">
      <c r="A11" s="140" t="s">
        <v>295</v>
      </c>
      <c r="B11" s="143">
        <f>-'8.6. Projicirani bilans uspjeha'!D33</f>
        <v>0</v>
      </c>
      <c r="C11" s="143">
        <f>-'8.6. Projicirani bilans uspjeha'!E33</f>
        <v>0</v>
      </c>
      <c r="D11" s="143">
        <f>-'8.6. Projicirani bilans uspjeha'!F33</f>
        <v>0</v>
      </c>
      <c r="E11" s="143">
        <f>-'8.6. Projicirani bilans uspjeha'!G33</f>
        <v>0</v>
      </c>
      <c r="F11" s="143">
        <f>-'8.6. Projicirani bilans uspjeha'!H33</f>
        <v>0</v>
      </c>
      <c r="G11" s="143">
        <f>-'8.6. Projicirani bilans uspjeha'!I33</f>
        <v>0</v>
      </c>
      <c r="H11" s="143">
        <f>-'8.6. Projicirani bilans uspjeha'!J33</f>
        <v>0</v>
      </c>
      <c r="I11" s="143">
        <f>-'8.6. Projicirani bilans uspjeha'!K33</f>
        <v>0</v>
      </c>
      <c r="J11" s="143">
        <f>-'8.6. Projicirani bilans uspjeha'!L33</f>
        <v>0</v>
      </c>
      <c r="K11" s="143">
        <f>-'8.6. Projicirani bilans uspjeha'!M33</f>
        <v>0</v>
      </c>
      <c r="L11" s="341"/>
      <c r="M11" s="25"/>
    </row>
    <row r="12" spans="1:13" ht="10.35" customHeight="1" x14ac:dyDescent="0.3">
      <c r="A12" s="219"/>
      <c r="B12" s="337"/>
      <c r="C12" s="337"/>
      <c r="D12" s="337"/>
      <c r="E12" s="337"/>
      <c r="F12" s="337"/>
      <c r="G12" s="337"/>
      <c r="H12" s="337"/>
      <c r="I12" s="337"/>
      <c r="J12" s="337"/>
      <c r="K12" s="337"/>
      <c r="L12" s="337"/>
      <c r="M12" s="25"/>
    </row>
    <row r="13" spans="1:13" ht="15" customHeight="1" x14ac:dyDescent="0.3">
      <c r="A13" s="221" t="s">
        <v>296</v>
      </c>
      <c r="B13" s="222">
        <f t="shared" ref="B13:L13" si="3">SUM(B14:B16)</f>
        <v>0</v>
      </c>
      <c r="C13" s="222">
        <f t="shared" si="3"/>
        <v>0</v>
      </c>
      <c r="D13" s="222">
        <f t="shared" si="3"/>
        <v>0</v>
      </c>
      <c r="E13" s="222">
        <f t="shared" si="3"/>
        <v>0</v>
      </c>
      <c r="F13" s="222">
        <f t="shared" si="3"/>
        <v>0</v>
      </c>
      <c r="G13" s="222">
        <f t="shared" si="3"/>
        <v>0</v>
      </c>
      <c r="H13" s="222">
        <f t="shared" si="3"/>
        <v>0</v>
      </c>
      <c r="I13" s="222">
        <f t="shared" si="3"/>
        <v>0</v>
      </c>
      <c r="J13" s="338">
        <f t="shared" si="3"/>
        <v>0</v>
      </c>
      <c r="K13" s="338">
        <f t="shared" ref="K13" si="4">SUM(K14:K16)</f>
        <v>0</v>
      </c>
      <c r="L13" s="222">
        <f t="shared" si="3"/>
        <v>0</v>
      </c>
      <c r="M13" s="25"/>
    </row>
    <row r="14" spans="1:13" ht="15" customHeight="1" x14ac:dyDescent="0.3">
      <c r="A14" s="140" t="s">
        <v>297</v>
      </c>
      <c r="B14" s="143">
        <f>-('8.6. Projicirani bilans uspjeha'!D30+'8.6. Projicirani bilans uspjeha'!D31+'8.6. Projicirani bilans uspjeha'!D32)*'8.9. Obrtni kapital'!$E$6/365</f>
        <v>0</v>
      </c>
      <c r="C14" s="143">
        <f>-('8.6. Projicirani bilans uspjeha'!E30+'8.6. Projicirani bilans uspjeha'!E31+'8.6. Projicirani bilans uspjeha'!E32)*'8.9. Obrtni kapital'!$E$6/365+('8.6. Projicirani bilans uspjeha'!D30+'8.6. Projicirani bilans uspjeha'!D31+'8.6. Projicirani bilans uspjeha'!D32)*'8.9. Obrtni kapital'!$E$6/365</f>
        <v>0</v>
      </c>
      <c r="D14" s="143">
        <f>-('8.6. Projicirani bilans uspjeha'!F30+'8.6. Projicirani bilans uspjeha'!F31+'8.6. Projicirani bilans uspjeha'!F32)*'8.9. Obrtni kapital'!$E$6/365+('8.6. Projicirani bilans uspjeha'!E30+'8.6. Projicirani bilans uspjeha'!E31+'8.6. Projicirani bilans uspjeha'!E32)*'8.9. Obrtni kapital'!$E$6/365</f>
        <v>0</v>
      </c>
      <c r="E14" s="143">
        <f>-('8.6. Projicirani bilans uspjeha'!G30+'8.6. Projicirani bilans uspjeha'!G31+'8.6. Projicirani bilans uspjeha'!G32)*'8.9. Obrtni kapital'!$E$6/365+('8.6. Projicirani bilans uspjeha'!F30+'8.6. Projicirani bilans uspjeha'!F31+'8.6. Projicirani bilans uspjeha'!F32)*'8.9. Obrtni kapital'!$E$6/365</f>
        <v>0</v>
      </c>
      <c r="F14" s="143">
        <f>-('8.6. Projicirani bilans uspjeha'!H30+'8.6. Projicirani bilans uspjeha'!H31+'8.6. Projicirani bilans uspjeha'!H32)*'8.9. Obrtni kapital'!$E$6/365+('8.6. Projicirani bilans uspjeha'!G30+'8.6. Projicirani bilans uspjeha'!G31+'8.6. Projicirani bilans uspjeha'!G32)*'8.9. Obrtni kapital'!$E$6/365</f>
        <v>0</v>
      </c>
      <c r="G14" s="143">
        <f>-('8.6. Projicirani bilans uspjeha'!I30+'8.6. Projicirani bilans uspjeha'!I31+'8.6. Projicirani bilans uspjeha'!I32)*'8.9. Obrtni kapital'!$E$6/365+('8.6. Projicirani bilans uspjeha'!H30+'8.6. Projicirani bilans uspjeha'!H31+'8.6. Projicirani bilans uspjeha'!H32)*'8.9. Obrtni kapital'!$E$6/365</f>
        <v>0</v>
      </c>
      <c r="H14" s="143">
        <f>-('8.6. Projicirani bilans uspjeha'!J30+'8.6. Projicirani bilans uspjeha'!J31+'8.6. Projicirani bilans uspjeha'!J32)*'8.9. Obrtni kapital'!$E$6/365+('8.6. Projicirani bilans uspjeha'!I30+'8.6. Projicirani bilans uspjeha'!I31+'8.6. Projicirani bilans uspjeha'!I32)*'8.9. Obrtni kapital'!$E$6/365</f>
        <v>0</v>
      </c>
      <c r="I14" s="143">
        <f>-('8.6. Projicirani bilans uspjeha'!K30+'8.6. Projicirani bilans uspjeha'!K31+'8.6. Projicirani bilans uspjeha'!K32)*'8.9. Obrtni kapital'!$E$6/365+('8.6. Projicirani bilans uspjeha'!J30+'8.6. Projicirani bilans uspjeha'!J31+'8.6. Projicirani bilans uspjeha'!J32)*'8.9. Obrtni kapital'!$E$6/365</f>
        <v>0</v>
      </c>
      <c r="J14" s="143">
        <f>-('8.6. Projicirani bilans uspjeha'!L30+'8.6. Projicirani bilans uspjeha'!L31+'8.6. Projicirani bilans uspjeha'!L32)*'8.9. Obrtni kapital'!$E$6/365+('8.6. Projicirani bilans uspjeha'!K30+'8.6. Projicirani bilans uspjeha'!K31+'8.6. Projicirani bilans uspjeha'!K32)*'8.9. Obrtni kapital'!$E$6/365</f>
        <v>0</v>
      </c>
      <c r="K14" s="143">
        <f>-('8.6. Projicirani bilans uspjeha'!M30+'8.6. Projicirani bilans uspjeha'!M31+'8.6. Projicirani bilans uspjeha'!M32)*'8.9. Obrtni kapital'!$E$6/365+('8.6. Projicirani bilans uspjeha'!L30+'8.6. Projicirani bilans uspjeha'!L31+'8.6. Projicirani bilans uspjeha'!L32)*'8.9. Obrtni kapital'!$E$6/365</f>
        <v>0</v>
      </c>
      <c r="L14" s="143">
        <f>+('8.6. Projicirani bilans uspjeha'!M30+'8.6. Projicirani bilans uspjeha'!M31+'8.6. Projicirani bilans uspjeha'!M32)*'8.9. Obrtni kapital'!$E$6/365</f>
        <v>0</v>
      </c>
      <c r="M14" s="25"/>
    </row>
    <row r="15" spans="1:13" ht="15" customHeight="1" x14ac:dyDescent="0.3">
      <c r="A15" s="140" t="s">
        <v>298</v>
      </c>
      <c r="B15" s="143">
        <f>+'8.6. Projicirani bilans uspjeha'!D36*'8.9. Obrtni kapital'!$E$8/365</f>
        <v>0</v>
      </c>
      <c r="C15" s="143">
        <f>+'8.6. Projicirani bilans uspjeha'!E36*'8.9. Obrtni kapital'!$E$8/365-'8.6. Projicirani bilans uspjeha'!D36*'8.9. Obrtni kapital'!$E$8/365</f>
        <v>0</v>
      </c>
      <c r="D15" s="143">
        <f>+'8.6. Projicirani bilans uspjeha'!F36*'8.9. Obrtni kapital'!$E$8/365-'8.6. Projicirani bilans uspjeha'!E36*'8.9. Obrtni kapital'!$E$8/365</f>
        <v>0</v>
      </c>
      <c r="E15" s="143">
        <f>+'8.6. Projicirani bilans uspjeha'!G36*'8.9. Obrtni kapital'!$E$8/365-'8.6. Projicirani bilans uspjeha'!F36*'8.9. Obrtni kapital'!$E$8/365</f>
        <v>0</v>
      </c>
      <c r="F15" s="143">
        <f>+'8.6. Projicirani bilans uspjeha'!H36*'8.9. Obrtni kapital'!$E$8/365-'8.6. Projicirani bilans uspjeha'!G36*'8.9. Obrtni kapital'!$E$8/365</f>
        <v>0</v>
      </c>
      <c r="G15" s="143">
        <f>+'8.6. Projicirani bilans uspjeha'!I36*'8.9. Obrtni kapital'!$E$8/365-'8.6. Projicirani bilans uspjeha'!H36*'8.9. Obrtni kapital'!$E$8/365</f>
        <v>0</v>
      </c>
      <c r="H15" s="143">
        <f>+'8.6. Projicirani bilans uspjeha'!J36*'8.9. Obrtni kapital'!$E$8/365-'8.6. Projicirani bilans uspjeha'!I36*'8.9. Obrtni kapital'!$E$8/365</f>
        <v>0</v>
      </c>
      <c r="I15" s="143">
        <f>+'8.6. Projicirani bilans uspjeha'!K36*'8.9. Obrtni kapital'!$E$8/365-'8.6. Projicirani bilans uspjeha'!J36*'8.9. Obrtni kapital'!$E$8/365</f>
        <v>0</v>
      </c>
      <c r="J15" s="143">
        <f>+'8.6. Projicirani bilans uspjeha'!L36*'8.9. Obrtni kapital'!$E$8/365-'8.6. Projicirani bilans uspjeha'!K36*'8.9. Obrtni kapital'!$E$8/365</f>
        <v>0</v>
      </c>
      <c r="K15" s="143">
        <f>+'8.6. Projicirani bilans uspjeha'!M36*'8.9. Obrtni kapital'!$E$8/365-'8.6. Projicirani bilans uspjeha'!L36*'8.9. Obrtni kapital'!$E$8/365</f>
        <v>0</v>
      </c>
      <c r="L15" s="143">
        <f>-'8.6. Projicirani bilans uspjeha'!M36*'8.9. Obrtni kapital'!$E$8/365</f>
        <v>0</v>
      </c>
      <c r="M15" s="25"/>
    </row>
    <row r="16" spans="1:13" ht="15" customHeight="1" x14ac:dyDescent="0.3">
      <c r="A16" s="140" t="s">
        <v>299</v>
      </c>
      <c r="B16" s="143">
        <f>-'3.3.Mat. input 3.4. Mat. troš.'!E101*'8.9. Obrtni kapital'!$E$10/365</f>
        <v>0</v>
      </c>
      <c r="C16" s="143">
        <f>-'3.3.Mat. input 3.4. Mat. troš.'!F101*'8.9. Obrtni kapital'!$E$10/365+'3.3.Mat. input 3.4. Mat. troš.'!E101*'8.9. Obrtni kapital'!$E$10/365</f>
        <v>0</v>
      </c>
      <c r="D16" s="143">
        <f>-'3.3.Mat. input 3.4. Mat. troš.'!G101*'8.9. Obrtni kapital'!$E$10/365+'3.3.Mat. input 3.4. Mat. troš.'!F101*'8.9. Obrtni kapital'!$E$10/365</f>
        <v>0</v>
      </c>
      <c r="E16" s="143">
        <f>-'3.3.Mat. input 3.4. Mat. troš.'!H101*'8.9. Obrtni kapital'!$E$10/365+'3.3.Mat. input 3.4. Mat. troš.'!G101*'8.9. Obrtni kapital'!$E$10/365</f>
        <v>0</v>
      </c>
      <c r="F16" s="143">
        <f>-'3.3.Mat. input 3.4. Mat. troš.'!I101*'8.9. Obrtni kapital'!$E$10/365+'3.3.Mat. input 3.4. Mat. troš.'!H101*'8.9. Obrtni kapital'!$E$10/365</f>
        <v>0</v>
      </c>
      <c r="G16" s="143">
        <f>-'3.3.Mat. input 3.4. Mat. troš.'!J101*'8.9. Obrtni kapital'!$E$10/365+'3.3.Mat. input 3.4. Mat. troš.'!I101*'8.9. Obrtni kapital'!$E$10/365</f>
        <v>0</v>
      </c>
      <c r="H16" s="143">
        <f>-'3.3.Mat. input 3.4. Mat. troš.'!K101*'8.9. Obrtni kapital'!$E$10/365+'3.3.Mat. input 3.4. Mat. troš.'!J101*'8.9. Obrtni kapital'!$E$10/365</f>
        <v>0</v>
      </c>
      <c r="I16" s="143">
        <f>-'3.3.Mat. input 3.4. Mat. troš.'!L101*'8.9. Obrtni kapital'!$E$10/365+'3.3.Mat. input 3.4. Mat. troš.'!K101*'8.9. Obrtni kapital'!$E$10/365</f>
        <v>0</v>
      </c>
      <c r="J16" s="143">
        <f>-'3.3.Mat. input 3.4. Mat. troš.'!M101*'8.9. Obrtni kapital'!$E$10/365+'3.3.Mat. input 3.4. Mat. troš.'!L101*'8.9. Obrtni kapital'!$E$10/365</f>
        <v>0</v>
      </c>
      <c r="K16" s="143">
        <f>-'3.3.Mat. input 3.4. Mat. troš.'!N101*'8.9. Obrtni kapital'!$E$10/365+'3.3.Mat. input 3.4. Mat. troš.'!M101*'8.9. Obrtni kapital'!$E$10/365</f>
        <v>0</v>
      </c>
      <c r="L16" s="143">
        <f>+'3.3.Mat. input 3.4. Mat. troš.'!N101*'8.9. Obrtni kapital'!$E$10/365</f>
        <v>0</v>
      </c>
      <c r="M16" s="25"/>
    </row>
    <row r="17" spans="1:14" ht="10.35" customHeight="1" x14ac:dyDescent="0.3">
      <c r="A17" s="219"/>
      <c r="B17" s="337"/>
      <c r="C17" s="337"/>
      <c r="D17" s="337"/>
      <c r="E17" s="337"/>
      <c r="F17" s="337"/>
      <c r="G17" s="337"/>
      <c r="H17" s="337"/>
      <c r="I17" s="337"/>
      <c r="J17" s="337"/>
      <c r="K17" s="337"/>
      <c r="L17" s="337"/>
      <c r="M17" s="25"/>
    </row>
    <row r="18" spans="1:14" ht="15" customHeight="1" x14ac:dyDescent="0.3">
      <c r="A18" s="221" t="s">
        <v>300</v>
      </c>
      <c r="B18" s="222">
        <f t="shared" ref="B18:J18" si="5">+B6+B8+B13</f>
        <v>0</v>
      </c>
      <c r="C18" s="222">
        <f t="shared" si="5"/>
        <v>0</v>
      </c>
      <c r="D18" s="222">
        <f t="shared" si="5"/>
        <v>0</v>
      </c>
      <c r="E18" s="222">
        <f t="shared" si="5"/>
        <v>0</v>
      </c>
      <c r="F18" s="222">
        <f t="shared" si="5"/>
        <v>0</v>
      </c>
      <c r="G18" s="222">
        <f t="shared" si="5"/>
        <v>0</v>
      </c>
      <c r="H18" s="222">
        <f t="shared" si="5"/>
        <v>0</v>
      </c>
      <c r="I18" s="222">
        <f t="shared" si="5"/>
        <v>0</v>
      </c>
      <c r="J18" s="338">
        <f t="shared" si="5"/>
        <v>0</v>
      </c>
      <c r="K18" s="338">
        <f t="shared" ref="K18" si="6">+K6+K8+K13</f>
        <v>0</v>
      </c>
      <c r="L18" s="222">
        <f>L13</f>
        <v>0</v>
      </c>
      <c r="M18" s="25"/>
    </row>
    <row r="19" spans="1:14" ht="10.35" customHeight="1" x14ac:dyDescent="0.3">
      <c r="A19" s="219"/>
      <c r="B19" s="337"/>
      <c r="C19" s="337"/>
      <c r="D19" s="337"/>
      <c r="E19" s="337"/>
      <c r="F19" s="337"/>
      <c r="G19" s="337"/>
      <c r="H19" s="337"/>
      <c r="I19" s="337"/>
      <c r="J19" s="337"/>
      <c r="K19" s="337"/>
      <c r="L19" s="337"/>
      <c r="M19" s="25"/>
    </row>
    <row r="20" spans="1:14" s="9" customFormat="1" ht="15" customHeight="1" x14ac:dyDescent="0.3">
      <c r="A20" s="221" t="s">
        <v>301</v>
      </c>
      <c r="B20" s="222">
        <f t="shared" ref="B20:L20" si="7">+SUM(B21:B22)</f>
        <v>0</v>
      </c>
      <c r="C20" s="222">
        <f t="shared" si="7"/>
        <v>0</v>
      </c>
      <c r="D20" s="222">
        <f t="shared" si="7"/>
        <v>0</v>
      </c>
      <c r="E20" s="222">
        <f t="shared" si="7"/>
        <v>0</v>
      </c>
      <c r="F20" s="222">
        <f t="shared" si="7"/>
        <v>0</v>
      </c>
      <c r="G20" s="222">
        <f t="shared" si="7"/>
        <v>0</v>
      </c>
      <c r="H20" s="222">
        <f t="shared" si="7"/>
        <v>0</v>
      </c>
      <c r="I20" s="222">
        <f t="shared" si="7"/>
        <v>0</v>
      </c>
      <c r="J20" s="222">
        <f t="shared" si="7"/>
        <v>0</v>
      </c>
      <c r="K20" s="222">
        <f t="shared" ref="K20" si="8">+SUM(K21:K22)</f>
        <v>0</v>
      </c>
      <c r="L20" s="222">
        <f t="shared" si="7"/>
        <v>0</v>
      </c>
      <c r="M20" s="35"/>
      <c r="N20" s="342"/>
    </row>
    <row r="21" spans="1:14" ht="15" customHeight="1" x14ac:dyDescent="0.3">
      <c r="A21" s="140" t="s">
        <v>302</v>
      </c>
      <c r="B21" s="143">
        <f>-'8.4. Strukt. i dinamika ulaganj'!B41+'8.4. Strukt. i dinamika ulaganj'!B35</f>
        <v>0</v>
      </c>
      <c r="C21" s="143">
        <f>-'8.4. Strukt. i dinamika ulaganj'!C41+'8.4. Strukt. i dinamika ulaganj'!C35</f>
        <v>0</v>
      </c>
      <c r="D21" s="143">
        <v>0</v>
      </c>
      <c r="E21" s="143">
        <v>0</v>
      </c>
      <c r="F21" s="143">
        <v>0</v>
      </c>
      <c r="G21" s="143">
        <v>0</v>
      </c>
      <c r="H21" s="143">
        <v>0</v>
      </c>
      <c r="I21" s="143">
        <v>0</v>
      </c>
      <c r="J21" s="143">
        <v>0</v>
      </c>
      <c r="K21" s="143">
        <v>0</v>
      </c>
      <c r="L21" s="143">
        <v>0</v>
      </c>
      <c r="M21" s="25"/>
      <c r="N21" s="57"/>
    </row>
    <row r="22" spans="1:14" ht="15" customHeight="1" x14ac:dyDescent="0.3">
      <c r="A22" s="140" t="s">
        <v>303</v>
      </c>
      <c r="B22" s="143">
        <v>0</v>
      </c>
      <c r="C22" s="143">
        <v>0</v>
      </c>
      <c r="D22" s="143">
        <v>0</v>
      </c>
      <c r="E22" s="143">
        <v>0</v>
      </c>
      <c r="F22" s="143">
        <v>0</v>
      </c>
      <c r="G22" s="143">
        <v>0</v>
      </c>
      <c r="H22" s="143">
        <v>0</v>
      </c>
      <c r="I22" s="143">
        <v>0</v>
      </c>
      <c r="J22" s="143">
        <v>0</v>
      </c>
      <c r="K22" s="143">
        <v>0</v>
      </c>
      <c r="L22" s="143">
        <f>+'8.3. Obračun amortizacije'!$E$35-SUM('8.3. Obračun amortizacije'!$I$35:$R$35)</f>
        <v>0</v>
      </c>
      <c r="M22" s="25"/>
      <c r="N22" s="57"/>
    </row>
    <row r="23" spans="1:14" ht="10.35" customHeight="1" x14ac:dyDescent="0.3">
      <c r="A23" s="219"/>
      <c r="B23" s="337"/>
      <c r="C23" s="337"/>
      <c r="D23" s="337"/>
      <c r="E23" s="337"/>
      <c r="F23" s="337"/>
      <c r="G23" s="337"/>
      <c r="H23" s="337"/>
      <c r="I23" s="337"/>
      <c r="J23" s="337"/>
      <c r="K23" s="337"/>
      <c r="L23" s="337"/>
      <c r="M23" s="25"/>
    </row>
    <row r="24" spans="1:14" x14ac:dyDescent="0.3">
      <c r="A24" s="179" t="s">
        <v>304</v>
      </c>
      <c r="B24" s="225">
        <f t="shared" ref="B24:L24" si="9">+B18+B20</f>
        <v>0</v>
      </c>
      <c r="C24" s="225">
        <f t="shared" si="9"/>
        <v>0</v>
      </c>
      <c r="D24" s="225">
        <f t="shared" si="9"/>
        <v>0</v>
      </c>
      <c r="E24" s="225">
        <f t="shared" si="9"/>
        <v>0</v>
      </c>
      <c r="F24" s="225">
        <f t="shared" si="9"/>
        <v>0</v>
      </c>
      <c r="G24" s="225">
        <f t="shared" si="9"/>
        <v>0</v>
      </c>
      <c r="H24" s="225">
        <f t="shared" si="9"/>
        <v>0</v>
      </c>
      <c r="I24" s="225">
        <f t="shared" si="9"/>
        <v>0</v>
      </c>
      <c r="J24" s="225">
        <f t="shared" si="9"/>
        <v>0</v>
      </c>
      <c r="K24" s="225">
        <f t="shared" ref="K24" si="10">+K18+K20</f>
        <v>0</v>
      </c>
      <c r="L24" s="225">
        <f t="shared" si="9"/>
        <v>0</v>
      </c>
      <c r="M24" s="25"/>
    </row>
    <row r="25" spans="1:14" x14ac:dyDescent="0.3">
      <c r="A25" s="179" t="s">
        <v>305</v>
      </c>
      <c r="B25" s="225">
        <f>B24</f>
        <v>0</v>
      </c>
      <c r="C25" s="225">
        <f t="shared" ref="C25:K25" si="11">B25+C24</f>
        <v>0</v>
      </c>
      <c r="D25" s="225">
        <f t="shared" si="11"/>
        <v>0</v>
      </c>
      <c r="E25" s="225">
        <f t="shared" si="11"/>
        <v>0</v>
      </c>
      <c r="F25" s="225">
        <f t="shared" si="11"/>
        <v>0</v>
      </c>
      <c r="G25" s="225">
        <f t="shared" si="11"/>
        <v>0</v>
      </c>
      <c r="H25" s="225">
        <f t="shared" si="11"/>
        <v>0</v>
      </c>
      <c r="I25" s="225">
        <f t="shared" si="11"/>
        <v>0</v>
      </c>
      <c r="J25" s="225">
        <f t="shared" si="11"/>
        <v>0</v>
      </c>
      <c r="K25" s="225">
        <f t="shared" si="11"/>
        <v>0</v>
      </c>
      <c r="L25" s="225">
        <f>J25+L24</f>
        <v>0</v>
      </c>
      <c r="M25" s="25"/>
    </row>
    <row r="26" spans="1:14" ht="15" thickBot="1" x14ac:dyDescent="0.35">
      <c r="A26" s="25"/>
      <c r="B26" s="25"/>
      <c r="C26" s="25"/>
      <c r="D26" s="25"/>
      <c r="E26" s="25"/>
      <c r="F26" s="25"/>
      <c r="G26" s="25"/>
      <c r="H26" s="25"/>
      <c r="I26" s="25"/>
      <c r="J26" s="25"/>
      <c r="K26" s="25"/>
      <c r="L26" s="25"/>
      <c r="M26" s="25"/>
    </row>
    <row r="27" spans="1:14" s="9" customFormat="1" ht="15" thickBot="1" x14ac:dyDescent="0.35">
      <c r="A27" s="489" t="s">
        <v>55</v>
      </c>
      <c r="B27" s="490"/>
      <c r="C27" s="490"/>
      <c r="D27" s="490"/>
      <c r="E27" s="490"/>
      <c r="F27" s="491"/>
      <c r="G27" s="45"/>
      <c r="H27" s="45"/>
      <c r="I27" s="45"/>
      <c r="J27" s="45"/>
      <c r="K27" s="45"/>
      <c r="L27" s="114"/>
      <c r="M27" s="114"/>
      <c r="N27" s="114"/>
    </row>
    <row r="28" spans="1:14" ht="32.1" customHeight="1" x14ac:dyDescent="0.3">
      <c r="A28" s="475" t="s">
        <v>414</v>
      </c>
      <c r="B28" s="467"/>
      <c r="C28" s="467"/>
      <c r="D28" s="467"/>
      <c r="E28" s="467"/>
      <c r="F28" s="468"/>
    </row>
    <row r="29" spans="1:14" ht="32.1" customHeight="1" x14ac:dyDescent="0.3">
      <c r="A29" s="475" t="s">
        <v>306</v>
      </c>
      <c r="B29" s="467"/>
      <c r="C29" s="467"/>
      <c r="D29" s="467"/>
      <c r="E29" s="467"/>
      <c r="F29" s="468"/>
    </row>
    <row r="30" spans="1:14" ht="32.1" customHeight="1" thickBot="1" x14ac:dyDescent="0.35">
      <c r="A30" s="503" t="s">
        <v>67</v>
      </c>
      <c r="B30" s="504"/>
      <c r="C30" s="504"/>
      <c r="D30" s="504"/>
      <c r="E30" s="504"/>
      <c r="F30" s="505"/>
    </row>
  </sheetData>
  <sheetProtection algorithmName="SHA-512" hashValue="BMXtR33FlQPZKwiRaAmbve2Zr4elsaeb8ca4fbsBNMnQ97H6ym1iRc92dUF59kqce5skR+bJXJE2e5MP7D365g==" saltValue="OyZMRTgl8EkgvYxkhLLZVA==" spinCount="100000" sheet="1" objects="1" scenarios="1"/>
  <mergeCells count="7">
    <mergeCell ref="A29:F29"/>
    <mergeCell ref="A30:F30"/>
    <mergeCell ref="L3:L4"/>
    <mergeCell ref="A27:F27"/>
    <mergeCell ref="A3:A4"/>
    <mergeCell ref="A28:F28"/>
    <mergeCell ref="B3:K3"/>
  </mergeCells>
  <dataValidations count="1">
    <dataValidation operator="greaterThanOrEqual" allowBlank="1" showInputMessage="1" showErrorMessage="1" errorTitle="Pogrešan unos!" error="Molimo da unesete broj koji je veći ili jednak 0 (nuli)" sqref="B6:L25" xr:uid="{00000000-0002-0000-1000-000000000000}"/>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S56"/>
  <sheetViews>
    <sheetView showGridLines="0" zoomScaleNormal="100" workbookViewId="0">
      <selection activeCell="K22" sqref="K22"/>
    </sheetView>
  </sheetViews>
  <sheetFormatPr defaultColWidth="9.109375" defaultRowHeight="14.4" x14ac:dyDescent="0.3"/>
  <cols>
    <col min="1" max="1" width="14.88671875" style="348" customWidth="1"/>
    <col min="2" max="2" width="26.109375" style="348" customWidth="1"/>
    <col min="3" max="3" width="24.88671875" style="348" customWidth="1"/>
    <col min="4" max="4" width="10.44140625" style="348" customWidth="1"/>
    <col min="5" max="5" width="11.5546875" style="348" customWidth="1"/>
    <col min="6" max="6" width="15.109375" style="348" bestFit="1" customWidth="1"/>
    <col min="7" max="7" width="14.6640625" style="348" bestFit="1" customWidth="1"/>
    <col min="8" max="9" width="9.109375" style="348"/>
    <col min="10" max="10" width="15.109375" style="348" bestFit="1" customWidth="1"/>
    <col min="11" max="11" width="14.21875" style="348" bestFit="1" customWidth="1"/>
    <col min="12" max="13" width="9.109375" style="348"/>
    <col min="14" max="15" width="14.109375" style="348" bestFit="1" customWidth="1"/>
    <col min="16" max="16384" width="9.109375" style="348"/>
  </cols>
  <sheetData>
    <row r="2" spans="1:13" s="45" customFormat="1" ht="15" thickBot="1" x14ac:dyDescent="0.35">
      <c r="A2" s="554" t="s">
        <v>307</v>
      </c>
      <c r="B2" s="554"/>
      <c r="C2" s="554"/>
      <c r="D2" s="554"/>
      <c r="E2" s="233"/>
      <c r="F2" s="35"/>
      <c r="G2" s="35"/>
      <c r="H2" s="25"/>
      <c r="I2" s="25"/>
      <c r="J2" s="25"/>
      <c r="K2" s="25"/>
      <c r="L2" s="25"/>
      <c r="M2" s="25"/>
    </row>
    <row r="3" spans="1:13" ht="15" thickBot="1" x14ac:dyDescent="0.35">
      <c r="A3" s="611" t="s">
        <v>308</v>
      </c>
      <c r="B3" s="612"/>
      <c r="C3" s="612"/>
      <c r="D3" s="612"/>
      <c r="E3" s="612"/>
      <c r="F3" s="612"/>
      <c r="G3" s="612"/>
      <c r="H3" s="613"/>
    </row>
    <row r="4" spans="1:13" ht="15" thickBot="1" x14ac:dyDescent="0.35">
      <c r="A4" s="614" t="s">
        <v>309</v>
      </c>
      <c r="B4" s="615"/>
      <c r="C4" s="618" t="s">
        <v>310</v>
      </c>
      <c r="D4" s="620" t="s">
        <v>311</v>
      </c>
      <c r="E4" s="618" t="s">
        <v>312</v>
      </c>
      <c r="F4" s="349"/>
      <c r="G4" s="620" t="s">
        <v>313</v>
      </c>
      <c r="H4" s="620" t="s">
        <v>79</v>
      </c>
    </row>
    <row r="5" spans="1:13" ht="15" thickBot="1" x14ac:dyDescent="0.35">
      <c r="A5" s="616"/>
      <c r="B5" s="617"/>
      <c r="C5" s="619"/>
      <c r="D5" s="621"/>
      <c r="E5" s="622"/>
      <c r="F5" s="349" t="s">
        <v>311</v>
      </c>
      <c r="G5" s="621"/>
      <c r="H5" s="621"/>
    </row>
    <row r="6" spans="1:13" ht="18" customHeight="1" thickBot="1" x14ac:dyDescent="0.35">
      <c r="A6" s="623" t="s">
        <v>314</v>
      </c>
      <c r="B6" s="624"/>
      <c r="C6" s="350" t="s">
        <v>315</v>
      </c>
      <c r="D6" s="350">
        <v>2</v>
      </c>
      <c r="E6" s="625">
        <f>+IFERROR(('8.8. Bilans stanja (bazna god.)'!C14/'8.8. Bilans stanja (bazna god.)'!C33),0)</f>
        <v>0</v>
      </c>
      <c r="F6" s="628">
        <f>IF(E6&gt;1.5, 2, IF(E6&gt;=0.8, 1, 0))</f>
        <v>0</v>
      </c>
      <c r="G6" s="631">
        <v>2</v>
      </c>
      <c r="H6" s="631">
        <f>G6*F6</f>
        <v>0</v>
      </c>
    </row>
    <row r="7" spans="1:13" ht="18" customHeight="1" thickBot="1" x14ac:dyDescent="0.35">
      <c r="A7" s="609" t="s">
        <v>316</v>
      </c>
      <c r="B7" s="610"/>
      <c r="C7" s="350" t="s">
        <v>317</v>
      </c>
      <c r="D7" s="350">
        <v>1</v>
      </c>
      <c r="E7" s="626"/>
      <c r="F7" s="629"/>
      <c r="G7" s="632"/>
      <c r="H7" s="632"/>
    </row>
    <row r="8" spans="1:13" ht="18" customHeight="1" thickBot="1" x14ac:dyDescent="0.35">
      <c r="A8" s="607"/>
      <c r="B8" s="608"/>
      <c r="C8" s="350" t="s">
        <v>318</v>
      </c>
      <c r="D8" s="350">
        <v>0</v>
      </c>
      <c r="E8" s="627"/>
      <c r="F8" s="630"/>
      <c r="G8" s="633"/>
      <c r="H8" s="634"/>
    </row>
    <row r="9" spans="1:13" ht="18" customHeight="1" thickBot="1" x14ac:dyDescent="0.35">
      <c r="A9" s="623" t="s">
        <v>319</v>
      </c>
      <c r="B9" s="624"/>
      <c r="C9" s="350" t="s">
        <v>320</v>
      </c>
      <c r="D9" s="350">
        <v>3</v>
      </c>
      <c r="E9" s="635">
        <f>+IFERROR((('8.8. Bilans stanja (bazna god.)'!C32+'8.8. Bilans stanja (bazna god.)'!C34-'8.8. Bilans stanja (bazna god.)'!C16)/('8.7. Bilans uspjeha(bazna god.)'!C21+'8.7. Bilans uspjeha(bazna god.)'!C19+'8.7. Bilans uspjeha(bazna god.)'!C15)),0)</f>
        <v>0</v>
      </c>
      <c r="F9" s="628">
        <f>+IF(E9&lt;1,3,IF(AND(E9&gt;=1,E9&lt;2),2,IF(AND(E9&gt;=2,E9&lt;3),1,0)))</f>
        <v>3</v>
      </c>
      <c r="G9" s="631">
        <v>2</v>
      </c>
      <c r="H9" s="631">
        <f>G9*F9</f>
        <v>6</v>
      </c>
    </row>
    <row r="10" spans="1:13" ht="18" customHeight="1" thickBot="1" x14ac:dyDescent="0.35">
      <c r="A10" s="609" t="s">
        <v>321</v>
      </c>
      <c r="B10" s="610"/>
      <c r="C10" s="351" t="s">
        <v>322</v>
      </c>
      <c r="D10" s="350">
        <v>2</v>
      </c>
      <c r="E10" s="636"/>
      <c r="F10" s="639"/>
      <c r="G10" s="632"/>
      <c r="H10" s="632"/>
    </row>
    <row r="11" spans="1:13" ht="18" customHeight="1" thickBot="1" x14ac:dyDescent="0.35">
      <c r="A11" s="605" t="s">
        <v>323</v>
      </c>
      <c r="B11" s="606"/>
      <c r="C11" s="351" t="s">
        <v>324</v>
      </c>
      <c r="D11" s="350">
        <v>1</v>
      </c>
      <c r="E11" s="637"/>
      <c r="F11" s="629"/>
      <c r="G11" s="632"/>
      <c r="H11" s="632"/>
    </row>
    <row r="12" spans="1:13" ht="18" customHeight="1" thickBot="1" x14ac:dyDescent="0.35">
      <c r="A12" s="607" t="s">
        <v>370</v>
      </c>
      <c r="B12" s="608"/>
      <c r="C12" s="350" t="s">
        <v>325</v>
      </c>
      <c r="D12" s="350">
        <v>0</v>
      </c>
      <c r="E12" s="638"/>
      <c r="F12" s="630"/>
      <c r="G12" s="633"/>
      <c r="H12" s="634"/>
    </row>
    <row r="13" spans="1:13" ht="32.1" customHeight="1" thickBot="1" x14ac:dyDescent="0.35">
      <c r="A13" s="623" t="s">
        <v>326</v>
      </c>
      <c r="B13" s="624"/>
      <c r="C13" s="352" t="s">
        <v>327</v>
      </c>
      <c r="D13" s="350">
        <v>2</v>
      </c>
      <c r="E13" s="640">
        <f>+IFERROR(('8.7. Bilans uspjeha(bazna god.)'!C5/'8.8. Bilans stanja (bazna god.)'!C23),0)</f>
        <v>0</v>
      </c>
      <c r="F13" s="643" t="e">
        <f>+IF(E13&gt;(1.12*$C$31),2,IF(E13&gt;=(0.92*$C$31),1,0))</f>
        <v>#N/A</v>
      </c>
      <c r="G13" s="631">
        <v>1</v>
      </c>
      <c r="H13" s="646" t="e">
        <f>F13*G13</f>
        <v>#N/A</v>
      </c>
    </row>
    <row r="14" spans="1:13" ht="28.35" customHeight="1" thickBot="1" x14ac:dyDescent="0.35">
      <c r="A14" s="609" t="s">
        <v>328</v>
      </c>
      <c r="B14" s="610"/>
      <c r="C14" s="353" t="s">
        <v>329</v>
      </c>
      <c r="D14" s="350">
        <v>1</v>
      </c>
      <c r="E14" s="641" t="e">
        <f>+'8.7. Bilans uspjeha(bazna god.)'!C6/'8.8. Bilans stanja (bazna god.)'!C24</f>
        <v>#DIV/0!</v>
      </c>
      <c r="F14" s="644" t="e">
        <f t="shared" ref="F14:F15" si="0">+IF(E14&gt;(1.12*$C$31),2,IF(E14&gt;=(0.8*$C$31),1,0))</f>
        <v>#DIV/0!</v>
      </c>
      <c r="G14" s="632"/>
      <c r="H14" s="632"/>
    </row>
    <row r="15" spans="1:13" ht="32.1" customHeight="1" thickBot="1" x14ac:dyDescent="0.35">
      <c r="A15" s="647"/>
      <c r="B15" s="648"/>
      <c r="C15" s="352" t="s">
        <v>330</v>
      </c>
      <c r="D15" s="350">
        <v>0</v>
      </c>
      <c r="E15" s="642" t="e">
        <f>+'8.7. Bilans uspjeha(bazna god.)'!C7/'8.8. Bilans stanja (bazna god.)'!C25</f>
        <v>#DIV/0!</v>
      </c>
      <c r="F15" s="645" t="e">
        <f t="shared" si="0"/>
        <v>#DIV/0!</v>
      </c>
      <c r="G15" s="633"/>
      <c r="H15" s="634"/>
    </row>
    <row r="16" spans="1:13" ht="18" customHeight="1" thickBot="1" x14ac:dyDescent="0.35">
      <c r="A16" s="623" t="s">
        <v>331</v>
      </c>
      <c r="B16" s="624"/>
      <c r="C16" s="350" t="s">
        <v>371</v>
      </c>
      <c r="D16" s="350">
        <v>3</v>
      </c>
      <c r="E16" s="649">
        <f>+IFERROR((('8.7. Bilans uspjeha(bazna god.)'!C21+'8.7. Bilans uspjeha(bazna god.)'!C19+'8.7. Bilans uspjeha(bazna god.)'!C15)/'8.7. Bilans uspjeha(bazna god.)'!C5),0)</f>
        <v>0</v>
      </c>
      <c r="F16" s="628">
        <f>+IF(E16&gt;15%,3,IF(E16&gt;=10%,2,1))</f>
        <v>1</v>
      </c>
      <c r="G16" s="631">
        <v>2</v>
      </c>
      <c r="H16" s="631">
        <f>G16*F16</f>
        <v>2</v>
      </c>
    </row>
    <row r="17" spans="1:19" ht="18" customHeight="1" thickBot="1" x14ac:dyDescent="0.35">
      <c r="A17" s="609" t="s">
        <v>332</v>
      </c>
      <c r="B17" s="610"/>
      <c r="C17" s="350" t="s">
        <v>372</v>
      </c>
      <c r="D17" s="350">
        <v>2</v>
      </c>
      <c r="E17" s="650"/>
      <c r="F17" s="629"/>
      <c r="G17" s="632"/>
      <c r="H17" s="632"/>
    </row>
    <row r="18" spans="1:19" ht="18" customHeight="1" thickBot="1" x14ac:dyDescent="0.35">
      <c r="A18" s="607" t="s">
        <v>333</v>
      </c>
      <c r="B18" s="608"/>
      <c r="C18" s="350" t="s">
        <v>373</v>
      </c>
      <c r="D18" s="350">
        <v>1</v>
      </c>
      <c r="E18" s="651"/>
      <c r="F18" s="630"/>
      <c r="G18" s="633"/>
      <c r="H18" s="634"/>
    </row>
    <row r="19" spans="1:19" ht="18" customHeight="1" thickBot="1" x14ac:dyDescent="0.35">
      <c r="A19" s="623" t="s">
        <v>334</v>
      </c>
      <c r="B19" s="624"/>
      <c r="C19" s="350" t="s">
        <v>335</v>
      </c>
      <c r="D19" s="350">
        <v>2</v>
      </c>
      <c r="E19" s="654">
        <f>+IFERROR(('8.7. Bilans uspjeha(bazna god.)'!C23/'8.8. Bilans stanja (bazna god.)'!C25),0)</f>
        <v>0</v>
      </c>
      <c r="F19" s="628">
        <f>+IF(E19&gt;5%,2,IF(E19&gt;=3%,1,0))</f>
        <v>0</v>
      </c>
      <c r="G19" s="631">
        <v>1</v>
      </c>
      <c r="H19" s="631">
        <f>G19*F19</f>
        <v>0</v>
      </c>
    </row>
    <row r="20" spans="1:19" ht="18" customHeight="1" thickBot="1" x14ac:dyDescent="0.35">
      <c r="A20" s="609" t="s">
        <v>336</v>
      </c>
      <c r="B20" s="610"/>
      <c r="C20" s="350" t="s">
        <v>337</v>
      </c>
      <c r="D20" s="350">
        <v>1</v>
      </c>
      <c r="E20" s="655"/>
      <c r="F20" s="629"/>
      <c r="G20" s="632"/>
      <c r="H20" s="632"/>
    </row>
    <row r="21" spans="1:19" ht="18" customHeight="1" thickBot="1" x14ac:dyDescent="0.35">
      <c r="A21" s="607"/>
      <c r="B21" s="608"/>
      <c r="C21" s="350" t="s">
        <v>338</v>
      </c>
      <c r="D21" s="350">
        <v>0</v>
      </c>
      <c r="E21" s="656"/>
      <c r="F21" s="630"/>
      <c r="G21" s="633"/>
      <c r="H21" s="634"/>
    </row>
    <row r="22" spans="1:19" ht="18" customHeight="1" thickBot="1" x14ac:dyDescent="0.35">
      <c r="A22" s="652" t="s">
        <v>80</v>
      </c>
      <c r="B22" s="653"/>
      <c r="C22" s="350"/>
      <c r="D22" s="354"/>
      <c r="E22" s="355"/>
      <c r="F22" s="355"/>
      <c r="G22" s="354"/>
      <c r="H22" s="350" t="e">
        <f>SUM(H6:H21)</f>
        <v>#N/A</v>
      </c>
    </row>
    <row r="23" spans="1:19" ht="15" thickBot="1" x14ac:dyDescent="0.35"/>
    <row r="24" spans="1:19" ht="15" thickBot="1" x14ac:dyDescent="0.35">
      <c r="A24" s="356" t="s">
        <v>339</v>
      </c>
      <c r="B24" s="357" t="s">
        <v>340</v>
      </c>
    </row>
    <row r="25" spans="1:19" ht="15" thickBot="1" x14ac:dyDescent="0.35">
      <c r="A25" s="358" t="s">
        <v>341</v>
      </c>
      <c r="B25" s="359" t="s">
        <v>342</v>
      </c>
    </row>
    <row r="26" spans="1:19" ht="15" thickBot="1" x14ac:dyDescent="0.35">
      <c r="A26" s="360" t="s">
        <v>343</v>
      </c>
      <c r="B26" s="361" t="s">
        <v>344</v>
      </c>
    </row>
    <row r="27" spans="1:19" ht="15" thickBot="1" x14ac:dyDescent="0.35">
      <c r="A27" s="362" t="s">
        <v>345</v>
      </c>
      <c r="B27" s="363" t="s">
        <v>346</v>
      </c>
    </row>
    <row r="28" spans="1:19" ht="15" thickBot="1" x14ac:dyDescent="0.35">
      <c r="A28" s="364" t="s">
        <v>347</v>
      </c>
      <c r="B28" s="365" t="s">
        <v>348</v>
      </c>
    </row>
    <row r="30" spans="1:19" ht="14.1" customHeight="1" thickBot="1" x14ac:dyDescent="0.35">
      <c r="A30" s="366" t="s">
        <v>349</v>
      </c>
      <c r="C30" s="367" t="s">
        <v>350</v>
      </c>
    </row>
    <row r="31" spans="1:19" ht="14.1" customHeight="1" thickBot="1" x14ac:dyDescent="0.35">
      <c r="A31" s="368">
        <f>+'2.1. Informacije o podnosiocu'!B33</f>
        <v>0</v>
      </c>
      <c r="B31" s="369"/>
      <c r="C31" s="370" t="e">
        <f>+VLOOKUP(A31,$A$33:$C$49,3,0)</f>
        <v>#N/A</v>
      </c>
      <c r="E31" s="371"/>
      <c r="F31" s="371"/>
      <c r="G31" s="371"/>
      <c r="H31" s="371"/>
      <c r="I31" s="371"/>
      <c r="J31" s="371"/>
      <c r="K31" s="371"/>
      <c r="L31" s="371"/>
      <c r="M31" s="371"/>
      <c r="N31" s="371"/>
      <c r="O31" s="371"/>
      <c r="P31" s="371"/>
      <c r="Q31" s="372"/>
      <c r="R31" s="371"/>
      <c r="S31" s="371"/>
    </row>
    <row r="32" spans="1:19" ht="14.1" customHeight="1" x14ac:dyDescent="0.3">
      <c r="E32" s="371"/>
      <c r="F32" s="371"/>
      <c r="G32" s="371"/>
      <c r="H32" s="371"/>
      <c r="I32" s="371"/>
      <c r="J32" s="371"/>
      <c r="K32" s="371"/>
      <c r="L32" s="371"/>
      <c r="M32" s="371"/>
      <c r="N32" s="371"/>
      <c r="O32" s="371"/>
      <c r="P32" s="371"/>
      <c r="Q32" s="372"/>
      <c r="R32" s="371"/>
      <c r="S32" s="371"/>
    </row>
    <row r="33" spans="1:19" ht="14.1" customHeight="1" x14ac:dyDescent="0.3">
      <c r="A33" s="373" t="s">
        <v>38</v>
      </c>
      <c r="C33" s="374">
        <v>0.43</v>
      </c>
      <c r="E33" s="371"/>
      <c r="F33" s="375"/>
      <c r="G33" s="375"/>
      <c r="H33" s="375"/>
      <c r="I33" s="371"/>
      <c r="J33" s="371"/>
      <c r="K33" s="371"/>
      <c r="L33" s="371"/>
      <c r="M33" s="371"/>
      <c r="N33" s="371"/>
      <c r="O33" s="371"/>
      <c r="P33" s="371"/>
      <c r="Q33" s="376"/>
      <c r="R33" s="375"/>
      <c r="S33" s="371"/>
    </row>
    <row r="34" spans="1:19" ht="14.1" customHeight="1" x14ac:dyDescent="0.3">
      <c r="A34" s="373" t="s">
        <v>39</v>
      </c>
      <c r="C34" s="374">
        <v>0.3</v>
      </c>
      <c r="E34" s="371"/>
      <c r="F34" s="375"/>
      <c r="G34" s="375"/>
      <c r="H34" s="377"/>
      <c r="I34" s="371"/>
      <c r="J34" s="371"/>
      <c r="K34" s="371"/>
      <c r="L34" s="371"/>
      <c r="M34" s="371"/>
      <c r="N34" s="371"/>
      <c r="O34" s="371"/>
      <c r="P34" s="371"/>
      <c r="Q34" s="378"/>
      <c r="R34" s="375"/>
      <c r="S34" s="371"/>
    </row>
    <row r="35" spans="1:19" ht="14.1" customHeight="1" x14ac:dyDescent="0.3">
      <c r="A35" s="373" t="s">
        <v>40</v>
      </c>
      <c r="C35" s="374">
        <v>0.5</v>
      </c>
      <c r="E35" s="371"/>
      <c r="F35" s="375"/>
      <c r="G35" s="375"/>
      <c r="H35" s="375"/>
      <c r="I35" s="371"/>
      <c r="J35" s="371"/>
      <c r="K35" s="371"/>
      <c r="L35" s="371"/>
      <c r="M35" s="371"/>
      <c r="N35" s="371"/>
      <c r="O35" s="371"/>
      <c r="P35" s="371"/>
      <c r="Q35" s="379"/>
      <c r="R35" s="375"/>
      <c r="S35" s="371"/>
    </row>
    <row r="36" spans="1:19" ht="14.1" customHeight="1" x14ac:dyDescent="0.3">
      <c r="A36" s="373" t="s">
        <v>41</v>
      </c>
      <c r="C36" s="374">
        <v>0.3</v>
      </c>
      <c r="E36" s="371"/>
      <c r="F36" s="375"/>
      <c r="G36" s="375"/>
      <c r="H36" s="377"/>
      <c r="I36" s="371"/>
      <c r="J36" s="371"/>
      <c r="K36" s="371"/>
      <c r="L36" s="371"/>
      <c r="M36" s="371"/>
      <c r="N36" s="371"/>
      <c r="O36" s="371"/>
      <c r="P36" s="371"/>
      <c r="Q36" s="378"/>
      <c r="R36" s="375"/>
      <c r="S36" s="371"/>
    </row>
    <row r="37" spans="1:19" x14ac:dyDescent="0.3">
      <c r="A37" s="373" t="s">
        <v>42</v>
      </c>
      <c r="C37" s="374">
        <v>0.62</v>
      </c>
      <c r="E37" s="380"/>
      <c r="F37" s="375"/>
      <c r="G37" s="375"/>
      <c r="H37" s="375"/>
      <c r="I37" s="371"/>
      <c r="J37" s="371"/>
      <c r="K37" s="371"/>
      <c r="L37" s="371"/>
      <c r="M37" s="371"/>
      <c r="N37" s="371"/>
      <c r="O37" s="371"/>
      <c r="P37" s="371"/>
      <c r="Q37" s="376"/>
      <c r="R37" s="375"/>
      <c r="S37" s="371"/>
    </row>
    <row r="38" spans="1:19" x14ac:dyDescent="0.3">
      <c r="A38" s="373" t="s">
        <v>43</v>
      </c>
      <c r="C38" s="374">
        <v>1.01</v>
      </c>
      <c r="E38" s="380"/>
      <c r="F38" s="375"/>
      <c r="G38" s="375"/>
      <c r="H38" s="375"/>
      <c r="I38" s="371"/>
      <c r="J38" s="371"/>
      <c r="K38" s="371"/>
      <c r="L38" s="371"/>
      <c r="M38" s="371"/>
      <c r="N38" s="371"/>
      <c r="O38" s="371"/>
      <c r="P38" s="371"/>
      <c r="Q38" s="376"/>
      <c r="R38" s="375"/>
      <c r="S38" s="371"/>
    </row>
    <row r="39" spans="1:19" x14ac:dyDescent="0.3">
      <c r="A39" s="373" t="s">
        <v>32</v>
      </c>
      <c r="C39" s="374">
        <v>1.01</v>
      </c>
      <c r="E39" s="380"/>
      <c r="F39" s="375"/>
      <c r="G39" s="375"/>
      <c r="H39" s="375"/>
      <c r="I39" s="371"/>
      <c r="J39" s="371"/>
      <c r="K39" s="371"/>
      <c r="L39" s="371"/>
      <c r="M39" s="371"/>
      <c r="N39" s="371"/>
      <c r="O39" s="371"/>
      <c r="P39" s="371"/>
      <c r="Q39" s="376"/>
      <c r="R39" s="375"/>
      <c r="S39" s="371"/>
    </row>
    <row r="40" spans="1:19" x14ac:dyDescent="0.3">
      <c r="A40" s="373" t="s">
        <v>28</v>
      </c>
      <c r="C40" s="374">
        <v>0.39</v>
      </c>
      <c r="E40" s="380"/>
      <c r="F40" s="375"/>
      <c r="G40" s="375"/>
      <c r="H40" s="375"/>
      <c r="I40" s="371"/>
      <c r="J40" s="371"/>
      <c r="K40" s="371"/>
      <c r="L40" s="371"/>
      <c r="M40" s="371"/>
      <c r="N40" s="371"/>
      <c r="O40" s="371"/>
      <c r="P40" s="371"/>
      <c r="Q40" s="376"/>
      <c r="R40" s="375"/>
      <c r="S40" s="371"/>
    </row>
    <row r="41" spans="1:19" x14ac:dyDescent="0.3">
      <c r="A41" s="373" t="s">
        <v>44</v>
      </c>
      <c r="C41" s="374">
        <v>0.4</v>
      </c>
      <c r="E41" s="371"/>
      <c r="F41" s="375"/>
      <c r="G41" s="375"/>
      <c r="H41" s="377"/>
      <c r="I41" s="371"/>
      <c r="J41" s="375"/>
      <c r="K41" s="375"/>
      <c r="L41" s="377"/>
      <c r="M41" s="371"/>
      <c r="N41" s="375"/>
      <c r="O41" s="375"/>
      <c r="P41" s="375"/>
      <c r="Q41" s="378"/>
      <c r="R41" s="375"/>
      <c r="S41" s="371"/>
    </row>
    <row r="42" spans="1:19" x14ac:dyDescent="0.3">
      <c r="A42" s="373" t="s">
        <v>45</v>
      </c>
      <c r="C42" s="374">
        <v>0.06</v>
      </c>
      <c r="E42" s="380"/>
      <c r="F42" s="375"/>
      <c r="G42" s="375"/>
      <c r="H42" s="375"/>
      <c r="I42" s="371"/>
      <c r="J42" s="375"/>
      <c r="K42" s="375"/>
      <c r="L42" s="371"/>
      <c r="M42" s="371"/>
      <c r="N42" s="371"/>
      <c r="O42" s="371"/>
      <c r="P42" s="371"/>
      <c r="Q42" s="376"/>
      <c r="R42" s="375"/>
      <c r="S42" s="371"/>
    </row>
    <row r="43" spans="1:19" x14ac:dyDescent="0.3">
      <c r="A43" s="373" t="s">
        <v>46</v>
      </c>
      <c r="C43" s="374">
        <v>0.01</v>
      </c>
      <c r="E43" s="380"/>
      <c r="F43" s="375"/>
      <c r="G43" s="375"/>
      <c r="H43" s="377"/>
      <c r="I43" s="371"/>
      <c r="J43" s="375"/>
      <c r="K43" s="375"/>
      <c r="L43" s="371"/>
      <c r="M43" s="371"/>
      <c r="N43" s="371"/>
      <c r="O43" s="371"/>
      <c r="P43" s="371"/>
      <c r="Q43" s="378"/>
      <c r="R43" s="375"/>
      <c r="S43" s="371"/>
    </row>
    <row r="44" spans="1:19" x14ac:dyDescent="0.3">
      <c r="A44" s="373" t="s">
        <v>47</v>
      </c>
      <c r="C44" s="374">
        <v>0.77</v>
      </c>
      <c r="E44" s="380"/>
      <c r="F44" s="375"/>
      <c r="G44" s="375"/>
      <c r="H44" s="375"/>
      <c r="I44" s="371"/>
      <c r="J44" s="375"/>
      <c r="K44" s="375"/>
      <c r="L44" s="371"/>
      <c r="M44" s="371"/>
      <c r="N44" s="371"/>
      <c r="O44" s="371"/>
      <c r="P44" s="371"/>
      <c r="Q44" s="376"/>
      <c r="R44" s="375"/>
      <c r="S44" s="371"/>
    </row>
    <row r="45" spans="1:19" x14ac:dyDescent="0.3">
      <c r="A45" s="373" t="s">
        <v>48</v>
      </c>
      <c r="C45" s="374">
        <v>0.47</v>
      </c>
      <c r="E45" s="371"/>
      <c r="F45" s="375"/>
      <c r="G45" s="375"/>
      <c r="H45" s="375"/>
      <c r="I45" s="371"/>
      <c r="J45" s="375"/>
      <c r="K45" s="375"/>
      <c r="L45" s="371"/>
      <c r="M45" s="371"/>
      <c r="N45" s="371"/>
      <c r="O45" s="371"/>
      <c r="P45" s="371"/>
      <c r="Q45" s="376"/>
      <c r="R45" s="375"/>
      <c r="S45" s="371"/>
    </row>
    <row r="46" spans="1:19" x14ac:dyDescent="0.3">
      <c r="A46" s="373" t="s">
        <v>49</v>
      </c>
      <c r="C46" s="374">
        <v>0.35</v>
      </c>
      <c r="E46" s="371"/>
      <c r="F46" s="375"/>
      <c r="G46" s="375"/>
      <c r="H46" s="371"/>
      <c r="I46" s="371"/>
      <c r="J46" s="375"/>
      <c r="K46" s="375"/>
      <c r="L46" s="371"/>
      <c r="M46" s="371"/>
      <c r="N46" s="371"/>
      <c r="O46" s="371"/>
      <c r="P46" s="371"/>
      <c r="Q46" s="379"/>
      <c r="R46" s="375"/>
      <c r="S46" s="371"/>
    </row>
    <row r="47" spans="1:19" x14ac:dyDescent="0.3">
      <c r="A47" s="373" t="s">
        <v>35</v>
      </c>
      <c r="C47" s="374">
        <v>1.19</v>
      </c>
      <c r="E47" s="371"/>
      <c r="F47" s="375"/>
      <c r="G47" s="375"/>
      <c r="H47" s="375"/>
      <c r="I47" s="371"/>
      <c r="J47" s="375"/>
      <c r="K47" s="375"/>
      <c r="L47" s="371"/>
      <c r="M47" s="371"/>
      <c r="N47" s="371"/>
      <c r="O47" s="371"/>
      <c r="P47" s="371"/>
      <c r="Q47" s="379"/>
      <c r="R47" s="375"/>
      <c r="S47" s="371"/>
    </row>
    <row r="48" spans="1:19" x14ac:dyDescent="0.3">
      <c r="A48" s="348" t="s">
        <v>50</v>
      </c>
      <c r="C48" s="374">
        <v>0.28000000000000003</v>
      </c>
      <c r="E48" s="371"/>
      <c r="F48" s="375"/>
      <c r="G48" s="371"/>
      <c r="H48" s="371"/>
      <c r="I48" s="371"/>
      <c r="J48" s="375"/>
      <c r="K48" s="375"/>
      <c r="L48" s="375"/>
      <c r="M48" s="371"/>
      <c r="N48" s="371"/>
      <c r="O48" s="371"/>
      <c r="P48" s="371"/>
      <c r="Q48" s="376"/>
      <c r="R48" s="375"/>
      <c r="S48" s="371"/>
    </row>
    <row r="49" spans="1:19" x14ac:dyDescent="0.3">
      <c r="A49" s="348" t="s">
        <v>37</v>
      </c>
      <c r="C49" s="348">
        <v>0.45</v>
      </c>
      <c r="E49" s="371"/>
      <c r="F49" s="375"/>
      <c r="G49" s="381"/>
      <c r="H49" s="375"/>
      <c r="I49" s="371"/>
      <c r="J49" s="375"/>
      <c r="K49" s="375"/>
      <c r="L49" s="382"/>
      <c r="M49" s="371"/>
      <c r="N49" s="371"/>
      <c r="O49" s="371"/>
      <c r="P49" s="371"/>
      <c r="Q49" s="376"/>
      <c r="R49" s="371"/>
      <c r="S49" s="371"/>
    </row>
    <row r="50" spans="1:19" x14ac:dyDescent="0.3">
      <c r="E50" s="371"/>
      <c r="F50" s="371"/>
      <c r="G50" s="371"/>
      <c r="H50" s="371"/>
      <c r="I50" s="371"/>
      <c r="J50" s="371"/>
      <c r="K50" s="371"/>
      <c r="L50" s="371"/>
      <c r="M50" s="371"/>
      <c r="N50" s="371"/>
      <c r="O50" s="371"/>
      <c r="P50" s="371"/>
      <c r="Q50" s="371"/>
      <c r="R50" s="371"/>
      <c r="S50" s="371"/>
    </row>
    <row r="51" spans="1:19" x14ac:dyDescent="0.3">
      <c r="E51" s="371"/>
      <c r="F51" s="371"/>
      <c r="G51" s="371"/>
      <c r="H51" s="371"/>
      <c r="I51" s="371"/>
      <c r="J51" s="371"/>
      <c r="K51" s="371"/>
      <c r="L51" s="371"/>
      <c r="M51" s="371"/>
      <c r="N51" s="371"/>
      <c r="O51" s="371"/>
      <c r="P51" s="371"/>
      <c r="Q51" s="371"/>
      <c r="R51" s="371"/>
      <c r="S51" s="371"/>
    </row>
    <row r="53" spans="1:19" x14ac:dyDescent="0.3">
      <c r="J53" s="383"/>
      <c r="K53" s="383"/>
      <c r="L53" s="383"/>
    </row>
    <row r="56" spans="1:19" x14ac:dyDescent="0.3">
      <c r="J56" s="384"/>
      <c r="K56" s="384"/>
    </row>
  </sheetData>
  <mergeCells count="45">
    <mergeCell ref="A22:B22"/>
    <mergeCell ref="A19:B19"/>
    <mergeCell ref="E19:E21"/>
    <mergeCell ref="F19:F21"/>
    <mergeCell ref="G19:G21"/>
    <mergeCell ref="H9:H12"/>
    <mergeCell ref="A9:B9"/>
    <mergeCell ref="H19:H21"/>
    <mergeCell ref="A20:B20"/>
    <mergeCell ref="A21:B21"/>
    <mergeCell ref="H13:H15"/>
    <mergeCell ref="A15:B15"/>
    <mergeCell ref="A16:B16"/>
    <mergeCell ref="E16:E18"/>
    <mergeCell ref="F16:F18"/>
    <mergeCell ref="G16:G18"/>
    <mergeCell ref="H16:H18"/>
    <mergeCell ref="A17:B17"/>
    <mergeCell ref="A18:B18"/>
    <mergeCell ref="A14:B14"/>
    <mergeCell ref="A13:B13"/>
    <mergeCell ref="A7:B7"/>
    <mergeCell ref="A8:B8"/>
    <mergeCell ref="G13:G15"/>
    <mergeCell ref="E9:E12"/>
    <mergeCell ref="F9:F12"/>
    <mergeCell ref="G9:G12"/>
    <mergeCell ref="E13:E15"/>
    <mergeCell ref="F13:F15"/>
    <mergeCell ref="A2:D2"/>
    <mergeCell ref="A11:B11"/>
    <mergeCell ref="A12:B12"/>
    <mergeCell ref="A10:B10"/>
    <mergeCell ref="A3:H3"/>
    <mergeCell ref="A4:B5"/>
    <mergeCell ref="C4:C5"/>
    <mergeCell ref="D4:D5"/>
    <mergeCell ref="E4:E5"/>
    <mergeCell ref="G4:G5"/>
    <mergeCell ref="H4:H5"/>
    <mergeCell ref="A6:B6"/>
    <mergeCell ref="E6:E8"/>
    <mergeCell ref="F6:F8"/>
    <mergeCell ref="G6:G8"/>
    <mergeCell ref="H6:H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16"/>
  <sheetViews>
    <sheetView showGridLines="0" zoomScaleNormal="100" workbookViewId="0">
      <selection activeCell="K22" sqref="K22"/>
    </sheetView>
  </sheetViews>
  <sheetFormatPr defaultColWidth="9.109375" defaultRowHeight="14.4" x14ac:dyDescent="0.3"/>
  <cols>
    <col min="1" max="1" width="28.88671875" style="19" customWidth="1"/>
    <col min="2" max="10" width="13.88671875" style="19" bestFit="1" customWidth="1"/>
    <col min="11" max="11" width="13.88671875" style="19" customWidth="1"/>
    <col min="12" max="12" width="13.88671875" style="19" bestFit="1" customWidth="1"/>
    <col min="13" max="16384" width="9.109375" style="19"/>
  </cols>
  <sheetData>
    <row r="1" spans="1:13" x14ac:dyDescent="0.3">
      <c r="A1" s="21"/>
      <c r="B1" s="21"/>
      <c r="C1" s="21"/>
      <c r="D1" s="21"/>
      <c r="E1" s="21"/>
      <c r="F1" s="21"/>
      <c r="G1" s="21"/>
      <c r="H1" s="21"/>
      <c r="I1" s="21"/>
      <c r="J1" s="21"/>
      <c r="K1" s="21"/>
      <c r="L1" s="21"/>
      <c r="M1" s="21"/>
    </row>
    <row r="2" spans="1:13" x14ac:dyDescent="0.3">
      <c r="A2" s="659" t="s">
        <v>351</v>
      </c>
      <c r="B2" s="659"/>
      <c r="C2" s="659"/>
      <c r="D2" s="6"/>
      <c r="E2" s="20"/>
      <c r="F2" s="20"/>
      <c r="G2" s="5"/>
      <c r="H2" s="5"/>
      <c r="I2" s="5"/>
      <c r="J2" s="5"/>
      <c r="K2" s="5"/>
      <c r="L2" s="5"/>
      <c r="M2" s="21"/>
    </row>
    <row r="3" spans="1:13" ht="15" thickBot="1" x14ac:dyDescent="0.35">
      <c r="A3" s="25"/>
      <c r="B3" s="25"/>
      <c r="C3" s="25"/>
      <c r="D3" s="5"/>
      <c r="E3" s="5"/>
      <c r="F3" s="5"/>
      <c r="G3" s="5"/>
      <c r="H3" s="5"/>
      <c r="I3" s="5"/>
      <c r="J3" s="5"/>
      <c r="K3" s="5"/>
      <c r="L3" s="5"/>
      <c r="M3" s="21"/>
    </row>
    <row r="4" spans="1:13" ht="15.6" thickTop="1" thickBot="1" x14ac:dyDescent="0.35">
      <c r="A4" s="4" t="s">
        <v>352</v>
      </c>
      <c r="B4" s="26">
        <v>0.05</v>
      </c>
      <c r="C4" s="25"/>
      <c r="D4" s="5"/>
      <c r="E4" s="5"/>
      <c r="F4" s="5"/>
      <c r="G4" s="5"/>
      <c r="H4" s="5"/>
      <c r="I4" s="5"/>
      <c r="J4" s="5"/>
      <c r="K4" s="5"/>
      <c r="L4" s="5"/>
      <c r="M4" s="21"/>
    </row>
    <row r="5" spans="1:13" x14ac:dyDescent="0.3">
      <c r="A5" s="5"/>
      <c r="B5" s="5"/>
      <c r="C5" s="5"/>
      <c r="D5" s="5"/>
      <c r="E5" s="5"/>
      <c r="F5" s="5"/>
      <c r="G5" s="5"/>
      <c r="H5" s="5"/>
      <c r="I5" s="5"/>
      <c r="J5" s="5"/>
      <c r="K5" s="5"/>
      <c r="L5" s="5"/>
      <c r="M5" s="21"/>
    </row>
    <row r="6" spans="1:13" hidden="1" x14ac:dyDescent="0.3">
      <c r="A6" s="5"/>
      <c r="B6" s="5">
        <v>0</v>
      </c>
      <c r="C6" s="5">
        <f t="shared" ref="C6:K6" si="0">+B6+1</f>
        <v>1</v>
      </c>
      <c r="D6" s="5">
        <f t="shared" si="0"/>
        <v>2</v>
      </c>
      <c r="E6" s="5">
        <f t="shared" si="0"/>
        <v>3</v>
      </c>
      <c r="F6" s="5">
        <f t="shared" si="0"/>
        <v>4</v>
      </c>
      <c r="G6" s="5">
        <f t="shared" si="0"/>
        <v>5</v>
      </c>
      <c r="H6" s="5">
        <f t="shared" si="0"/>
        <v>6</v>
      </c>
      <c r="I6" s="5">
        <f t="shared" si="0"/>
        <v>7</v>
      </c>
      <c r="J6" s="5">
        <f t="shared" si="0"/>
        <v>8</v>
      </c>
      <c r="K6" s="5">
        <f t="shared" si="0"/>
        <v>9</v>
      </c>
      <c r="L6" s="5">
        <v>9</v>
      </c>
      <c r="M6" s="21"/>
    </row>
    <row r="7" spans="1:13" x14ac:dyDescent="0.3">
      <c r="A7" s="27"/>
      <c r="B7" s="660" t="s">
        <v>117</v>
      </c>
      <c r="C7" s="661"/>
      <c r="D7" s="661"/>
      <c r="E7" s="661"/>
      <c r="F7" s="661"/>
      <c r="G7" s="661"/>
      <c r="H7" s="661"/>
      <c r="I7" s="661"/>
      <c r="J7" s="661"/>
      <c r="K7" s="662"/>
      <c r="L7" s="657" t="s">
        <v>290</v>
      </c>
      <c r="M7" s="21"/>
    </row>
    <row r="8" spans="1:13" x14ac:dyDescent="0.3">
      <c r="A8" s="27"/>
      <c r="B8" s="32">
        <f>+'8.9. Novčani tok'!B4</f>
        <v>2024</v>
      </c>
      <c r="C8" s="32">
        <f>+'8.9. Novčani tok'!C4</f>
        <v>2025</v>
      </c>
      <c r="D8" s="32">
        <f>+'8.9. Novčani tok'!D4</f>
        <v>2026</v>
      </c>
      <c r="E8" s="32">
        <f>+'8.9. Novčani tok'!E4</f>
        <v>2027</v>
      </c>
      <c r="F8" s="32">
        <f>+'8.9. Novčani tok'!F4</f>
        <v>2028</v>
      </c>
      <c r="G8" s="32">
        <f>+'8.9. Novčani tok'!G4</f>
        <v>2029</v>
      </c>
      <c r="H8" s="32">
        <f>+'8.9. Novčani tok'!H4</f>
        <v>2030</v>
      </c>
      <c r="I8" s="32">
        <f>+'8.9. Novčani tok'!I4</f>
        <v>2031</v>
      </c>
      <c r="J8" s="32">
        <f>+'8.9. Novčani tok'!J4</f>
        <v>2032</v>
      </c>
      <c r="K8" s="32">
        <f>+'8.9. Novčani tok'!K4</f>
        <v>2033</v>
      </c>
      <c r="L8" s="658"/>
      <c r="M8" s="21"/>
    </row>
    <row r="9" spans="1:13" x14ac:dyDescent="0.3">
      <c r="A9" s="33" t="s">
        <v>353</v>
      </c>
      <c r="B9" s="22">
        <f>+'8.9. Novčani tok'!B24</f>
        <v>0</v>
      </c>
      <c r="C9" s="22">
        <f>+'8.9. Novčani tok'!C24</f>
        <v>0</v>
      </c>
      <c r="D9" s="22">
        <f>+'8.9. Novčani tok'!D24</f>
        <v>0</v>
      </c>
      <c r="E9" s="22">
        <f>+'8.9. Novčani tok'!E24</f>
        <v>0</v>
      </c>
      <c r="F9" s="22">
        <f>+'8.9. Novčani tok'!F24</f>
        <v>0</v>
      </c>
      <c r="G9" s="22">
        <f>+'8.9. Novčani tok'!G24</f>
        <v>0</v>
      </c>
      <c r="H9" s="22">
        <f>+'8.9. Novčani tok'!H24</f>
        <v>0</v>
      </c>
      <c r="I9" s="22">
        <f>+'8.9. Novčani tok'!I24</f>
        <v>0</v>
      </c>
      <c r="J9" s="22">
        <f>+'8.9. Novčani tok'!J24</f>
        <v>0</v>
      </c>
      <c r="K9" s="22">
        <f>+'8.9. Novčani tok'!K24</f>
        <v>0</v>
      </c>
      <c r="L9" s="22">
        <f>+'8.9. Novčani tok'!L24</f>
        <v>0</v>
      </c>
      <c r="M9" s="21"/>
    </row>
    <row r="10" spans="1:13" x14ac:dyDescent="0.3">
      <c r="A10" s="33" t="s">
        <v>354</v>
      </c>
      <c r="B10" s="22">
        <f>1/((1+$B$4)^B6)</f>
        <v>1</v>
      </c>
      <c r="C10" s="22">
        <f>1/((1+$B$4)^C6)</f>
        <v>0.95238095238095233</v>
      </c>
      <c r="D10" s="22">
        <f>1/((1+$B$4)^D6)</f>
        <v>0.90702947845804982</v>
      </c>
      <c r="E10" s="22">
        <f>1/((1+$B$4)^E6)</f>
        <v>0.86383759853147601</v>
      </c>
      <c r="F10" s="22">
        <f>1/((1+$B$4)^F6)</f>
        <v>0.82270247479188197</v>
      </c>
      <c r="G10" s="22">
        <f>1/((1+$B$4)^G6)</f>
        <v>0.78352616646845896</v>
      </c>
      <c r="H10" s="22">
        <f>1/((1+$B$4)^H6)</f>
        <v>0.74621539663662761</v>
      </c>
      <c r="I10" s="22">
        <f>1/((1+$B$4)^I6)</f>
        <v>0.71068133013012147</v>
      </c>
      <c r="J10" s="22">
        <f>1/((1+$B$4)^J6)</f>
        <v>0.67683936202868722</v>
      </c>
      <c r="K10" s="22">
        <f>1/((1+$B$4)^K6)</f>
        <v>0.64460891621779726</v>
      </c>
      <c r="L10" s="22">
        <f>1/((1+$B$4)^L6)</f>
        <v>0.64460891621779726</v>
      </c>
      <c r="M10" s="21"/>
    </row>
    <row r="11" spans="1:13" x14ac:dyDescent="0.3">
      <c r="A11" s="7" t="s">
        <v>355</v>
      </c>
      <c r="B11" s="23">
        <f t="shared" ref="B11:L11" si="1">B10*B9</f>
        <v>0</v>
      </c>
      <c r="C11" s="23">
        <f t="shared" si="1"/>
        <v>0</v>
      </c>
      <c r="D11" s="23">
        <f t="shared" si="1"/>
        <v>0</v>
      </c>
      <c r="E11" s="23">
        <f t="shared" si="1"/>
        <v>0</v>
      </c>
      <c r="F11" s="23">
        <f t="shared" si="1"/>
        <v>0</v>
      </c>
      <c r="G11" s="23">
        <f t="shared" si="1"/>
        <v>0</v>
      </c>
      <c r="H11" s="23">
        <f t="shared" si="1"/>
        <v>0</v>
      </c>
      <c r="I11" s="23">
        <f t="shared" si="1"/>
        <v>0</v>
      </c>
      <c r="J11" s="23">
        <f t="shared" si="1"/>
        <v>0</v>
      </c>
      <c r="K11" s="23">
        <f t="shared" ref="K11" si="2">K10*K9</f>
        <v>0</v>
      </c>
      <c r="L11" s="23">
        <f t="shared" si="1"/>
        <v>0</v>
      </c>
      <c r="M11" s="21"/>
    </row>
    <row r="12" spans="1:13" ht="15" thickBot="1" x14ac:dyDescent="0.35">
      <c r="A12" s="25"/>
      <c r="B12" s="5"/>
      <c r="C12" s="5"/>
      <c r="D12" s="5"/>
      <c r="E12" s="5"/>
      <c r="F12" s="5"/>
      <c r="G12" s="5"/>
      <c r="H12" s="5"/>
      <c r="I12" s="5"/>
      <c r="J12" s="5"/>
      <c r="K12" s="5"/>
      <c r="L12" s="5"/>
      <c r="M12" s="21"/>
    </row>
    <row r="13" spans="1:13" ht="15.6" thickTop="1" thickBot="1" x14ac:dyDescent="0.35">
      <c r="A13" s="28" t="s">
        <v>356</v>
      </c>
      <c r="B13" s="29">
        <f>SUM(B11:L11)</f>
        <v>0</v>
      </c>
      <c r="C13" s="5"/>
      <c r="D13" s="5"/>
      <c r="E13" s="5"/>
      <c r="F13" s="5"/>
      <c r="G13" s="5"/>
      <c r="H13" s="5"/>
      <c r="I13" s="5"/>
      <c r="J13" s="24"/>
      <c r="K13" s="24"/>
      <c r="L13" s="24"/>
      <c r="M13" s="21"/>
    </row>
    <row r="14" spans="1:13" ht="15.6" thickTop="1" thickBot="1" x14ac:dyDescent="0.35">
      <c r="A14" s="30" t="s">
        <v>357</v>
      </c>
      <c r="B14" s="26" t="e">
        <f>+IRR(B9:L9)</f>
        <v>#NUM!</v>
      </c>
      <c r="C14" s="5"/>
      <c r="D14" s="5"/>
      <c r="E14" s="5"/>
      <c r="F14" s="5"/>
      <c r="G14" s="5"/>
      <c r="H14" s="5"/>
      <c r="I14" s="5"/>
      <c r="J14" s="5"/>
      <c r="K14" s="5"/>
      <c r="L14" s="5"/>
      <c r="M14" s="21"/>
    </row>
    <row r="15" spans="1:13" ht="15" thickTop="1" x14ac:dyDescent="0.3">
      <c r="A15" s="21"/>
      <c r="B15" s="21"/>
      <c r="C15" s="21"/>
      <c r="D15" s="21"/>
      <c r="E15" s="21"/>
      <c r="F15" s="21"/>
      <c r="G15" s="21"/>
      <c r="H15" s="21"/>
      <c r="I15" s="21"/>
      <c r="J15" s="21"/>
      <c r="K15" s="21"/>
      <c r="L15" s="21"/>
      <c r="M15" s="21"/>
    </row>
    <row r="16" spans="1:13" x14ac:dyDescent="0.3">
      <c r="A16" s="21"/>
      <c r="B16" s="21"/>
      <c r="C16" s="21"/>
      <c r="D16" s="21"/>
      <c r="E16" s="21"/>
      <c r="F16" s="21"/>
      <c r="G16" s="21"/>
      <c r="H16" s="21"/>
      <c r="I16" s="21"/>
      <c r="J16" s="21"/>
      <c r="K16" s="21"/>
      <c r="L16" s="21"/>
      <c r="M16" s="21"/>
    </row>
  </sheetData>
  <mergeCells count="3">
    <mergeCell ref="L7:L8"/>
    <mergeCell ref="A2:C2"/>
    <mergeCell ref="B7:K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
  <sheetViews>
    <sheetView showGridLines="0" zoomScale="130" zoomScaleNormal="130" workbookViewId="0">
      <selection activeCell="G22" sqref="G22"/>
    </sheetView>
  </sheetViews>
  <sheetFormatPr defaultColWidth="8.88671875" defaultRowHeight="14.4" x14ac:dyDescent="0.3"/>
  <cols>
    <col min="7" max="7" width="53.109375" customWidth="1"/>
    <col min="8" max="8" width="109.109375" customWidth="1"/>
  </cols>
  <sheetData>
    <row r="1" spans="1:7" x14ac:dyDescent="0.3">
      <c r="A1" s="403" t="s">
        <v>1</v>
      </c>
      <c r="B1" s="403"/>
      <c r="C1" s="41"/>
      <c r="D1" s="41"/>
      <c r="E1" s="41"/>
      <c r="F1" s="41"/>
      <c r="G1" s="41"/>
    </row>
    <row r="2" spans="1:7" ht="15.75" customHeight="1" thickBot="1" x14ac:dyDescent="0.35">
      <c r="A2" s="42"/>
      <c r="B2" s="42"/>
      <c r="C2" s="41"/>
      <c r="D2" s="41"/>
      <c r="E2" s="41"/>
      <c r="F2" s="41"/>
      <c r="G2" s="41"/>
    </row>
    <row r="3" spans="1:7" ht="15" thickBot="1" x14ac:dyDescent="0.35">
      <c r="A3" s="407" t="s">
        <v>2</v>
      </c>
      <c r="B3" s="408"/>
      <c r="C3" s="408"/>
      <c r="D3" s="408"/>
      <c r="E3" s="408"/>
      <c r="F3" s="408"/>
      <c r="G3" s="409"/>
    </row>
    <row r="4" spans="1:7" ht="25.35" customHeight="1" thickBot="1" x14ac:dyDescent="0.35">
      <c r="A4" s="410">
        <v>2022</v>
      </c>
      <c r="B4" s="411"/>
      <c r="C4" s="411"/>
      <c r="D4" s="411"/>
      <c r="E4" s="411"/>
      <c r="F4" s="411"/>
      <c r="G4" s="412"/>
    </row>
    <row r="5" spans="1:7" ht="15" thickBot="1" x14ac:dyDescent="0.35">
      <c r="A5" s="404"/>
      <c r="B5" s="405"/>
      <c r="C5" s="405"/>
      <c r="D5" s="405"/>
      <c r="E5" s="405"/>
      <c r="F5" s="405"/>
      <c r="G5" s="406"/>
    </row>
    <row r="6" spans="1:7" s="37" customFormat="1" ht="52.5" customHeight="1" thickBot="1" x14ac:dyDescent="0.35">
      <c r="A6" s="416" t="s">
        <v>374</v>
      </c>
      <c r="B6" s="417"/>
      <c r="C6" s="417"/>
      <c r="D6" s="417"/>
      <c r="E6" s="417"/>
      <c r="F6" s="417"/>
      <c r="G6" s="418"/>
    </row>
    <row r="7" spans="1:7" s="37" customFormat="1" ht="15" thickBot="1" x14ac:dyDescent="0.35">
      <c r="A7" s="38"/>
      <c r="B7" s="39"/>
      <c r="C7" s="39"/>
      <c r="D7" s="39"/>
      <c r="E7" s="39"/>
      <c r="F7" s="39"/>
      <c r="G7" s="40"/>
    </row>
    <row r="8" spans="1:7" s="37" customFormat="1" ht="78.75" customHeight="1" thickBot="1" x14ac:dyDescent="0.35">
      <c r="A8" s="419" t="s">
        <v>3</v>
      </c>
      <c r="B8" s="420"/>
      <c r="C8" s="420"/>
      <c r="D8" s="420"/>
      <c r="E8" s="420"/>
      <c r="F8" s="420"/>
      <c r="G8" s="421"/>
    </row>
    <row r="9" spans="1:7" s="37" customFormat="1" ht="15" thickBot="1" x14ac:dyDescent="0.35">
      <c r="A9" s="422"/>
      <c r="B9" s="423"/>
      <c r="C9" s="423"/>
      <c r="D9" s="423"/>
      <c r="E9" s="423"/>
      <c r="F9" s="423"/>
      <c r="G9" s="424"/>
    </row>
    <row r="10" spans="1:7" s="37" customFormat="1" ht="74.400000000000006" customHeight="1" thickBot="1" x14ac:dyDescent="0.35">
      <c r="A10" s="413" t="s">
        <v>4</v>
      </c>
      <c r="B10" s="414"/>
      <c r="C10" s="414"/>
      <c r="D10" s="414"/>
      <c r="E10" s="414"/>
      <c r="F10" s="414"/>
      <c r="G10" s="415"/>
    </row>
    <row r="11" spans="1:7" s="37" customFormat="1" ht="15" thickBot="1" x14ac:dyDescent="0.35">
      <c r="A11" s="422"/>
      <c r="B11" s="423"/>
      <c r="C11" s="423"/>
      <c r="D11" s="423"/>
      <c r="E11" s="423"/>
      <c r="F11" s="423"/>
      <c r="G11" s="424"/>
    </row>
    <row r="12" spans="1:7" s="37" customFormat="1" ht="58.35" customHeight="1" thickBot="1" x14ac:dyDescent="0.35">
      <c r="A12" s="413" t="s">
        <v>5</v>
      </c>
      <c r="B12" s="414"/>
      <c r="C12" s="414"/>
      <c r="D12" s="414"/>
      <c r="E12" s="414"/>
      <c r="F12" s="414"/>
      <c r="G12" s="415"/>
    </row>
    <row r="13" spans="1:7" s="37" customFormat="1" ht="15" thickBot="1" x14ac:dyDescent="0.35">
      <c r="A13" s="422"/>
      <c r="B13" s="423"/>
      <c r="C13" s="423"/>
      <c r="D13" s="423"/>
      <c r="E13" s="423"/>
      <c r="F13" s="423"/>
      <c r="G13" s="424"/>
    </row>
    <row r="14" spans="1:7" s="37" customFormat="1" ht="65.099999999999994" customHeight="1" thickBot="1" x14ac:dyDescent="0.35">
      <c r="A14" s="413" t="s">
        <v>366</v>
      </c>
      <c r="B14" s="414"/>
      <c r="C14" s="414"/>
      <c r="D14" s="414"/>
      <c r="E14" s="414"/>
      <c r="F14" s="414"/>
      <c r="G14" s="415"/>
    </row>
    <row r="15" spans="1:7" s="37" customFormat="1" ht="15" thickBot="1" x14ac:dyDescent="0.35">
      <c r="A15" s="422"/>
      <c r="B15" s="423"/>
      <c r="C15" s="423"/>
      <c r="D15" s="423"/>
      <c r="E15" s="423"/>
      <c r="F15" s="423"/>
      <c r="G15" s="424"/>
    </row>
    <row r="16" spans="1:7" s="37" customFormat="1" ht="78.75" customHeight="1" thickBot="1" x14ac:dyDescent="0.35">
      <c r="A16" s="413" t="s">
        <v>6</v>
      </c>
      <c r="B16" s="414"/>
      <c r="C16" s="414"/>
      <c r="D16" s="414"/>
      <c r="E16" s="414"/>
      <c r="F16" s="414"/>
      <c r="G16" s="415"/>
    </row>
    <row r="17" spans="1:8" s="37" customFormat="1" ht="15" thickBot="1" x14ac:dyDescent="0.35">
      <c r="A17" s="422"/>
      <c r="B17" s="423"/>
      <c r="C17" s="423"/>
      <c r="D17" s="423"/>
      <c r="E17" s="423"/>
      <c r="F17" s="423"/>
      <c r="G17" s="424"/>
    </row>
    <row r="18" spans="1:8" s="37" customFormat="1" ht="52.35" customHeight="1" thickBot="1" x14ac:dyDescent="0.35">
      <c r="A18" s="413" t="s">
        <v>407</v>
      </c>
      <c r="B18" s="414"/>
      <c r="C18" s="414"/>
      <c r="D18" s="414"/>
      <c r="E18" s="414"/>
      <c r="F18" s="414"/>
      <c r="G18" s="415"/>
      <c r="H18" s="385"/>
    </row>
    <row r="19" spans="1:8" s="37" customFormat="1" ht="15" thickBot="1" x14ac:dyDescent="0.35">
      <c r="A19" s="422"/>
      <c r="B19" s="423"/>
      <c r="C19" s="423"/>
      <c r="D19" s="423"/>
      <c r="E19" s="423"/>
      <c r="F19" s="423"/>
      <c r="G19" s="424"/>
    </row>
    <row r="20" spans="1:8" s="37" customFormat="1" ht="101.25" customHeight="1" thickBot="1" x14ac:dyDescent="0.35">
      <c r="A20" s="413" t="s">
        <v>418</v>
      </c>
      <c r="B20" s="414"/>
      <c r="C20" s="414"/>
      <c r="D20" s="414"/>
      <c r="E20" s="414"/>
      <c r="F20" s="414"/>
      <c r="G20" s="415"/>
    </row>
  </sheetData>
  <sheetProtection algorithmName="SHA-512" hashValue="c+aaciXCW+wV1nAD991q602xyYdNMx7oo2cWixOcvEVy7oHLWQC3O84Y4xrqGmg1MBYM1mbYjkHV71k191wZfg==" saltValue="S2DiNoD3j8fPEAOiqx1y6w==" spinCount="100000" sheet="1" objects="1" scenarios="1"/>
  <mergeCells count="18">
    <mergeCell ref="A19:G19"/>
    <mergeCell ref="A20:G20"/>
    <mergeCell ref="A17:G17"/>
    <mergeCell ref="A18:G18"/>
    <mergeCell ref="A15:G15"/>
    <mergeCell ref="A16:G16"/>
    <mergeCell ref="A1:B1"/>
    <mergeCell ref="A5:G5"/>
    <mergeCell ref="A3:G3"/>
    <mergeCell ref="A4:G4"/>
    <mergeCell ref="A14:G14"/>
    <mergeCell ref="A6:G6"/>
    <mergeCell ref="A8:G8"/>
    <mergeCell ref="A10:G10"/>
    <mergeCell ref="A12:G12"/>
    <mergeCell ref="A9:G9"/>
    <mergeCell ref="A13:G13"/>
    <mergeCell ref="A11:G11"/>
  </mergeCells>
  <pageMargins left="0.7" right="0.7" top="0.75" bottom="0.75" header="0.3" footer="0.3"/>
  <pageSetup paperSize="9" orientation="portrait" horizontalDpi="4294967294" verticalDpi="4294967294"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C10"/>
  <sheetViews>
    <sheetView workbookViewId="0">
      <selection activeCell="B29" sqref="B29"/>
    </sheetView>
  </sheetViews>
  <sheetFormatPr defaultColWidth="9.109375" defaultRowHeight="14.4" x14ac:dyDescent="0.3"/>
  <cols>
    <col min="1" max="1" width="52.88671875" style="196" customWidth="1"/>
    <col min="2" max="2" width="41.109375" style="196" customWidth="1"/>
    <col min="3" max="3" width="30" style="35" bestFit="1" customWidth="1"/>
    <col min="4" max="16384" width="9.109375" style="196"/>
  </cols>
  <sheetData>
    <row r="2" spans="1:3" x14ac:dyDescent="0.3">
      <c r="A2" s="343" t="s">
        <v>358</v>
      </c>
      <c r="B2" s="25"/>
    </row>
    <row r="3" spans="1:3" x14ac:dyDescent="0.3">
      <c r="B3" s="25"/>
    </row>
    <row r="4" spans="1:3" x14ac:dyDescent="0.3">
      <c r="A4" s="278" t="s">
        <v>359</v>
      </c>
      <c r="B4" s="344">
        <f>+'2.1. Informacije o podnosiocu'!B6</f>
        <v>0</v>
      </c>
    </row>
    <row r="5" spans="1:3" x14ac:dyDescent="0.3">
      <c r="A5" s="280" t="s">
        <v>360</v>
      </c>
      <c r="B5" s="345">
        <f>+'8.4. Strukt. i dinamika ulaganj'!D41</f>
        <v>0</v>
      </c>
    </row>
    <row r="6" spans="1:3" ht="15" customHeight="1" x14ac:dyDescent="0.3">
      <c r="A6" s="346" t="s">
        <v>361</v>
      </c>
      <c r="B6" s="345">
        <f>+'8.4. Strukt. i dinamika ulaganj'!D37</f>
        <v>0</v>
      </c>
    </row>
    <row r="7" spans="1:3" x14ac:dyDescent="0.3">
      <c r="A7" s="280" t="s">
        <v>362</v>
      </c>
      <c r="B7" s="345">
        <f>+'8.4. Strukt. i dinamika ulaganj'!B60</f>
        <v>0</v>
      </c>
    </row>
    <row r="8" spans="1:3" x14ac:dyDescent="0.3">
      <c r="A8" s="280" t="s">
        <v>363</v>
      </c>
      <c r="B8" s="345" t="e">
        <f>+'9.0 Ocjena bazne godine'!$H$22</f>
        <v>#N/A</v>
      </c>
      <c r="C8" s="36" t="e">
        <f>+IF(B8&lt;=(9),"Ocjena bazne godine neprihvatljiva","Ocjena bazne godine prihvatljiva")</f>
        <v>#N/A</v>
      </c>
    </row>
    <row r="9" spans="1:3" x14ac:dyDescent="0.3">
      <c r="A9" s="280" t="s">
        <v>364</v>
      </c>
      <c r="B9" s="345">
        <f>+'9.3. Neto sadašnja vrijednost'!B13</f>
        <v>0</v>
      </c>
      <c r="C9" s="36" t="str">
        <f>+IF(B9&lt;(0),"Neto sadašnja vrijednost neprihvatljiva","Neto sadašnja vrijednost prihvatljiva")</f>
        <v>Neto sadašnja vrijednost prihvatljiva</v>
      </c>
    </row>
    <row r="10" spans="1:3" x14ac:dyDescent="0.3">
      <c r="A10" s="280" t="s">
        <v>365</v>
      </c>
      <c r="B10" s="347" t="e">
        <f>+'9.3. Neto sadašnja vrijednost'!B14</f>
        <v>#NUM!</v>
      </c>
      <c r="C10" s="36" t="e">
        <f>+IF(B10&lt;(0%),"Iznos ISR neprihvatljiv","Iznos ISR prihvatljiv")</f>
        <v>#NUM!</v>
      </c>
    </row>
  </sheetData>
  <sheetProtection algorithmName="SHA-512" hashValue="194m942OaNpV4fYgLEamTnTI8mjHdSs+OUvrJwG8fnwMTL4/b32pCRn2BPyusrkZwBsOqgFo7cA0FkzZpC01zQ==" saltValue="SohbrZ7CKHM6K/NVamLuQ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60"/>
  <sheetViews>
    <sheetView showGridLines="0" zoomScaleNormal="100" workbookViewId="0">
      <selection activeCell="J55" sqref="J55"/>
    </sheetView>
  </sheetViews>
  <sheetFormatPr defaultColWidth="8.88671875" defaultRowHeight="14.4" x14ac:dyDescent="0.3"/>
  <cols>
    <col min="1" max="1" width="43.109375" customWidth="1"/>
    <col min="2" max="2" width="47.88671875" customWidth="1"/>
    <col min="4" max="4" width="2.88671875" customWidth="1"/>
  </cols>
  <sheetData>
    <row r="2" spans="1:3" ht="15" customHeight="1" x14ac:dyDescent="0.3">
      <c r="A2" s="8" t="s">
        <v>7</v>
      </c>
    </row>
    <row r="3" spans="1:3" ht="15" customHeight="1" x14ac:dyDescent="0.3">
      <c r="A3" s="9"/>
    </row>
    <row r="4" spans="1:3" ht="15" customHeight="1" x14ac:dyDescent="0.3">
      <c r="A4" s="436" t="s">
        <v>8</v>
      </c>
      <c r="B4" s="437"/>
      <c r="C4" s="437"/>
    </row>
    <row r="5" spans="1:3" ht="15" customHeight="1" x14ac:dyDescent="0.3">
      <c r="A5" s="438"/>
      <c r="B5" s="439"/>
      <c r="C5" s="440"/>
    </row>
    <row r="6" spans="1:3" ht="30" customHeight="1" x14ac:dyDescent="0.3">
      <c r="A6" s="11" t="s">
        <v>9</v>
      </c>
      <c r="B6" s="441"/>
      <c r="C6" s="442"/>
    </row>
    <row r="7" spans="1:3" x14ac:dyDescent="0.3">
      <c r="A7" s="11" t="s">
        <v>10</v>
      </c>
      <c r="B7" s="443"/>
      <c r="C7" s="444"/>
    </row>
    <row r="8" spans="1:3" ht="17.25" customHeight="1" x14ac:dyDescent="0.3">
      <c r="A8" s="10" t="s">
        <v>11</v>
      </c>
      <c r="B8" s="445"/>
      <c r="C8" s="446"/>
    </row>
    <row r="9" spans="1:3" ht="15" customHeight="1" x14ac:dyDescent="0.3">
      <c r="A9" s="10" t="s">
        <v>12</v>
      </c>
      <c r="B9" s="441"/>
      <c r="C9" s="442"/>
    </row>
    <row r="10" spans="1:3" ht="15" customHeight="1" x14ac:dyDescent="0.3">
      <c r="A10" s="10" t="s">
        <v>13</v>
      </c>
      <c r="B10" s="441"/>
      <c r="C10" s="442"/>
    </row>
    <row r="11" spans="1:3" ht="15" customHeight="1" x14ac:dyDescent="0.3">
      <c r="A11" s="10" t="s">
        <v>14</v>
      </c>
      <c r="B11" s="441"/>
      <c r="C11" s="442"/>
    </row>
    <row r="12" spans="1:3" ht="15" customHeight="1" x14ac:dyDescent="0.3">
      <c r="A12" s="10" t="s">
        <v>15</v>
      </c>
      <c r="B12" s="441"/>
      <c r="C12" s="442"/>
    </row>
    <row r="13" spans="1:3" x14ac:dyDescent="0.3">
      <c r="A13" s="12" t="s">
        <v>16</v>
      </c>
      <c r="B13" s="447"/>
      <c r="C13" s="448"/>
    </row>
    <row r="14" spans="1:3" ht="30" customHeight="1" x14ac:dyDescent="0.3">
      <c r="A14" s="449"/>
      <c r="B14" s="13" t="s">
        <v>17</v>
      </c>
      <c r="C14" s="17"/>
    </row>
    <row r="15" spans="1:3" ht="30" customHeight="1" x14ac:dyDescent="0.3">
      <c r="A15" s="449"/>
      <c r="B15" s="13" t="s">
        <v>18</v>
      </c>
      <c r="C15" s="17"/>
    </row>
    <row r="16" spans="1:3" ht="30" customHeight="1" x14ac:dyDescent="0.3">
      <c r="A16" s="450"/>
      <c r="B16" s="14" t="s">
        <v>19</v>
      </c>
      <c r="C16" s="18"/>
    </row>
    <row r="17" spans="1:5" ht="30" customHeight="1" x14ac:dyDescent="0.3">
      <c r="A17" s="429" t="s">
        <v>20</v>
      </c>
      <c r="B17" s="430"/>
      <c r="C17" s="431"/>
    </row>
    <row r="18" spans="1:5" ht="30" customHeight="1" x14ac:dyDescent="0.3">
      <c r="A18" s="451"/>
      <c r="B18" s="451"/>
      <c r="C18" s="451"/>
    </row>
    <row r="19" spans="1:5" ht="15" customHeight="1" x14ac:dyDescent="0.3">
      <c r="A19" s="11" t="s">
        <v>21</v>
      </c>
      <c r="B19" s="428"/>
      <c r="C19" s="428"/>
      <c r="D19" s="15"/>
    </row>
    <row r="20" spans="1:5" ht="15.6" x14ac:dyDescent="0.3">
      <c r="A20" s="10" t="s">
        <v>22</v>
      </c>
      <c r="B20" s="428"/>
      <c r="C20" s="428"/>
      <c r="D20" s="15"/>
    </row>
    <row r="21" spans="1:5" ht="46.5" customHeight="1" x14ac:dyDescent="0.3">
      <c r="A21" s="10" t="s">
        <v>23</v>
      </c>
      <c r="B21" s="455"/>
      <c r="C21" s="455"/>
      <c r="D21" s="15"/>
    </row>
    <row r="22" spans="1:5" ht="30.6" customHeight="1" x14ac:dyDescent="0.3">
      <c r="A22" s="11" t="s">
        <v>24</v>
      </c>
      <c r="B22" s="428"/>
      <c r="C22" s="428"/>
      <c r="E22" s="34" t="s">
        <v>26</v>
      </c>
    </row>
    <row r="23" spans="1:5" hidden="1" x14ac:dyDescent="0.3">
      <c r="A23" s="43"/>
      <c r="B23" t="s">
        <v>25</v>
      </c>
    </row>
    <row r="24" spans="1:5" hidden="1" x14ac:dyDescent="0.3">
      <c r="A24" s="43"/>
      <c r="B24" t="s">
        <v>27</v>
      </c>
    </row>
    <row r="25" spans="1:5" hidden="1" x14ac:dyDescent="0.3">
      <c r="A25" s="43"/>
      <c r="B25" t="s">
        <v>28</v>
      </c>
    </row>
    <row r="26" spans="1:5" hidden="1" x14ac:dyDescent="0.3">
      <c r="A26" s="43"/>
      <c r="B26" t="s">
        <v>29</v>
      </c>
    </row>
    <row r="27" spans="1:5" hidden="1" x14ac:dyDescent="0.3">
      <c r="A27" s="43"/>
      <c r="B27" t="s">
        <v>30</v>
      </c>
    </row>
    <row r="28" spans="1:5" hidden="1" x14ac:dyDescent="0.3">
      <c r="A28" s="43"/>
      <c r="B28" t="s">
        <v>31</v>
      </c>
    </row>
    <row r="29" spans="1:5" hidden="1" x14ac:dyDescent="0.3">
      <c r="A29" s="43"/>
      <c r="B29" t="s">
        <v>32</v>
      </c>
    </row>
    <row r="30" spans="1:5" hidden="1" x14ac:dyDescent="0.3">
      <c r="A30" s="43"/>
      <c r="B30" t="s">
        <v>33</v>
      </c>
    </row>
    <row r="31" spans="1:5" hidden="1" x14ac:dyDescent="0.3">
      <c r="A31" s="43"/>
      <c r="B31" t="s">
        <v>34</v>
      </c>
    </row>
    <row r="32" spans="1:5" hidden="1" x14ac:dyDescent="0.3">
      <c r="A32" s="43"/>
      <c r="B32" t="s">
        <v>35</v>
      </c>
    </row>
    <row r="33" spans="1:5" ht="28.8" x14ac:dyDescent="0.3">
      <c r="A33" s="11" t="s">
        <v>36</v>
      </c>
      <c r="B33" s="428"/>
      <c r="C33" s="428"/>
      <c r="E33" s="34" t="s">
        <v>26</v>
      </c>
    </row>
    <row r="34" spans="1:5" hidden="1" x14ac:dyDescent="0.3">
      <c r="A34" s="43"/>
      <c r="B34" t="s">
        <v>38</v>
      </c>
    </row>
    <row r="35" spans="1:5" hidden="1" x14ac:dyDescent="0.3">
      <c r="A35" s="43"/>
      <c r="B35" t="s">
        <v>39</v>
      </c>
    </row>
    <row r="36" spans="1:5" hidden="1" x14ac:dyDescent="0.3">
      <c r="A36" s="43"/>
      <c r="B36" t="s">
        <v>40</v>
      </c>
    </row>
    <row r="37" spans="1:5" hidden="1" x14ac:dyDescent="0.3">
      <c r="A37" s="43"/>
      <c r="B37" t="s">
        <v>41</v>
      </c>
    </row>
    <row r="38" spans="1:5" hidden="1" x14ac:dyDescent="0.3">
      <c r="A38" s="43"/>
      <c r="B38" t="s">
        <v>42</v>
      </c>
    </row>
    <row r="39" spans="1:5" hidden="1" x14ac:dyDescent="0.3">
      <c r="A39" s="43"/>
      <c r="B39" t="s">
        <v>43</v>
      </c>
    </row>
    <row r="40" spans="1:5" hidden="1" x14ac:dyDescent="0.3">
      <c r="A40" s="43"/>
      <c r="B40" t="s">
        <v>32</v>
      </c>
    </row>
    <row r="41" spans="1:5" hidden="1" x14ac:dyDescent="0.3">
      <c r="A41" s="43"/>
      <c r="B41" t="s">
        <v>28</v>
      </c>
    </row>
    <row r="42" spans="1:5" hidden="1" x14ac:dyDescent="0.3">
      <c r="A42" s="43"/>
      <c r="B42" t="s">
        <v>44</v>
      </c>
    </row>
    <row r="43" spans="1:5" hidden="1" x14ac:dyDescent="0.3">
      <c r="A43" s="43"/>
      <c r="B43" t="s">
        <v>45</v>
      </c>
    </row>
    <row r="44" spans="1:5" hidden="1" x14ac:dyDescent="0.3">
      <c r="A44" s="43"/>
      <c r="B44" t="s">
        <v>46</v>
      </c>
    </row>
    <row r="45" spans="1:5" hidden="1" x14ac:dyDescent="0.3">
      <c r="A45" s="43"/>
      <c r="B45" t="s">
        <v>47</v>
      </c>
    </row>
    <row r="46" spans="1:5" hidden="1" x14ac:dyDescent="0.3">
      <c r="A46" s="43"/>
      <c r="B46" t="s">
        <v>48</v>
      </c>
    </row>
    <row r="47" spans="1:5" hidden="1" x14ac:dyDescent="0.3">
      <c r="A47" s="43"/>
      <c r="B47" t="s">
        <v>49</v>
      </c>
    </row>
    <row r="48" spans="1:5" hidden="1" x14ac:dyDescent="0.3">
      <c r="A48" s="43"/>
      <c r="B48" t="s">
        <v>35</v>
      </c>
    </row>
    <row r="49" spans="1:4" hidden="1" x14ac:dyDescent="0.3">
      <c r="A49" s="43"/>
      <c r="B49" t="s">
        <v>50</v>
      </c>
    </row>
    <row r="50" spans="1:4" hidden="1" x14ac:dyDescent="0.3">
      <c r="A50" s="43"/>
      <c r="B50" t="s">
        <v>37</v>
      </c>
    </row>
    <row r="51" spans="1:4" ht="15" customHeight="1" x14ac:dyDescent="0.3">
      <c r="A51" s="457"/>
      <c r="B51" s="458"/>
      <c r="C51" s="459"/>
      <c r="D51" s="15"/>
    </row>
    <row r="52" spans="1:4" ht="15" customHeight="1" x14ac:dyDescent="0.3">
      <c r="A52" s="429" t="s">
        <v>51</v>
      </c>
      <c r="B52" s="430"/>
      <c r="C52" s="431"/>
      <c r="D52" s="15"/>
    </row>
    <row r="53" spans="1:4" ht="15" customHeight="1" x14ac:dyDescent="0.3">
      <c r="A53" s="432"/>
      <c r="B53" s="432"/>
      <c r="C53" s="432"/>
      <c r="D53" s="15"/>
    </row>
    <row r="54" spans="1:4" ht="47.25" customHeight="1" x14ac:dyDescent="0.3">
      <c r="A54" s="10" t="s">
        <v>52</v>
      </c>
      <c r="B54" s="461"/>
      <c r="C54" s="461"/>
      <c r="D54" s="15"/>
    </row>
    <row r="55" spans="1:4" ht="15.6" x14ac:dyDescent="0.3">
      <c r="A55" s="10" t="s">
        <v>53</v>
      </c>
      <c r="B55" s="456"/>
      <c r="C55" s="456"/>
      <c r="D55" s="15"/>
    </row>
    <row r="56" spans="1:4" ht="15.6" x14ac:dyDescent="0.3">
      <c r="A56" s="10" t="s">
        <v>54</v>
      </c>
      <c r="B56" s="456"/>
      <c r="C56" s="456"/>
      <c r="D56" s="15"/>
    </row>
    <row r="57" spans="1:4" ht="16.2" thickBot="1" x14ac:dyDescent="0.35">
      <c r="A57" s="460"/>
      <c r="B57" s="460"/>
      <c r="C57" s="460"/>
      <c r="D57" s="15"/>
    </row>
    <row r="58" spans="1:4" ht="16.2" thickBot="1" x14ac:dyDescent="0.35">
      <c r="A58" s="452" t="s">
        <v>55</v>
      </c>
      <c r="B58" s="453"/>
      <c r="C58" s="454"/>
      <c r="D58" s="15"/>
    </row>
    <row r="59" spans="1:4" ht="42" customHeight="1" thickBot="1" x14ac:dyDescent="0.35">
      <c r="A59" s="433" t="s">
        <v>56</v>
      </c>
      <c r="B59" s="434"/>
      <c r="C59" s="435"/>
      <c r="D59" s="15"/>
    </row>
    <row r="60" spans="1:4" ht="30.6" customHeight="1" thickBot="1" x14ac:dyDescent="0.35">
      <c r="A60" s="425" t="s">
        <v>57</v>
      </c>
      <c r="B60" s="426"/>
      <c r="C60" s="427"/>
      <c r="D60" s="16"/>
    </row>
  </sheetData>
  <sheetProtection algorithmName="SHA-512" hashValue="f89YehnyTRKAWTAjDhw1QIan/TDmVD/3tEZ6hhy4oknl6z7CvczA8jKKHyzrDMwnFP1ziNwl02qarkqQ6zksyw==" saltValue="zvSXSO9ZkjcYpFo13p+bLQ==" spinCount="100000" sheet="1" objects="1" scenarios="1"/>
  <mergeCells count="28">
    <mergeCell ref="A14:A16"/>
    <mergeCell ref="A17:C17"/>
    <mergeCell ref="A18:C18"/>
    <mergeCell ref="A58:C58"/>
    <mergeCell ref="B21:C21"/>
    <mergeCell ref="B56:C56"/>
    <mergeCell ref="A51:C51"/>
    <mergeCell ref="B55:C55"/>
    <mergeCell ref="A57:C57"/>
    <mergeCell ref="B54:C54"/>
    <mergeCell ref="B33:C33"/>
    <mergeCell ref="B9:C9"/>
    <mergeCell ref="B10:C10"/>
    <mergeCell ref="B11:C11"/>
    <mergeCell ref="B12:C12"/>
    <mergeCell ref="B13:C13"/>
    <mergeCell ref="A4:C4"/>
    <mergeCell ref="A5:C5"/>
    <mergeCell ref="B6:C6"/>
    <mergeCell ref="B7:C7"/>
    <mergeCell ref="B8:C8"/>
    <mergeCell ref="A60:C60"/>
    <mergeCell ref="B22:C22"/>
    <mergeCell ref="B19:C19"/>
    <mergeCell ref="B20:C20"/>
    <mergeCell ref="A52:C52"/>
    <mergeCell ref="A53:C53"/>
    <mergeCell ref="A59:C59"/>
  </mergeCells>
  <dataValidations count="2">
    <dataValidation type="list" allowBlank="1" showInputMessage="1" showErrorMessage="1" sqref="B22:C22" xr:uid="{00000000-0002-0000-0200-000000000000}">
      <formula1>$B$23:$B$32</formula1>
    </dataValidation>
    <dataValidation type="list" allowBlank="1" showInputMessage="1" showErrorMessage="1" sqref="B33:C33" xr:uid="{36C5A835-82D8-443E-9BE7-574D2732EC39}">
      <formula1>$B$34:$B$50</formula1>
    </dataValidation>
  </dataValidations>
  <pageMargins left="0.7" right="0.7" top="0.75" bottom="0.75" header="0.3" footer="0.3"/>
  <pageSetup paperSize="9" orientation="portrait"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N51"/>
  <sheetViews>
    <sheetView showGridLines="0" zoomScale="85" zoomScaleNormal="85" workbookViewId="0">
      <selection activeCell="C55" sqref="C55"/>
    </sheetView>
  </sheetViews>
  <sheetFormatPr defaultColWidth="9.109375" defaultRowHeight="14.4" x14ac:dyDescent="0.3"/>
  <cols>
    <col min="1" max="1" width="30.88671875" style="45" customWidth="1"/>
    <col min="2" max="2" width="18.88671875" style="45" customWidth="1"/>
    <col min="3" max="14" width="14.88671875" style="45" customWidth="1"/>
    <col min="15" max="16384" width="9.109375" style="45"/>
  </cols>
  <sheetData>
    <row r="2" spans="1:14" x14ac:dyDescent="0.3">
      <c r="A2" s="44" t="s">
        <v>58</v>
      </c>
      <c r="B2" s="44"/>
    </row>
    <row r="3" spans="1:14" ht="18.75" customHeight="1" x14ac:dyDescent="0.3">
      <c r="A3" s="462" t="s">
        <v>59</v>
      </c>
      <c r="B3" s="464" t="s">
        <v>60</v>
      </c>
      <c r="C3" s="47" t="s">
        <v>61</v>
      </c>
      <c r="D3" s="664" t="s">
        <v>62</v>
      </c>
      <c r="E3" s="665"/>
      <c r="F3" s="665"/>
      <c r="G3" s="665"/>
      <c r="H3" s="665"/>
      <c r="I3" s="665"/>
      <c r="J3" s="665"/>
      <c r="K3" s="665"/>
      <c r="L3" s="665"/>
      <c r="M3" s="665"/>
      <c r="N3" s="665"/>
    </row>
    <row r="4" spans="1:14" ht="18.75" customHeight="1" x14ac:dyDescent="0.3">
      <c r="A4" s="463"/>
      <c r="B4" s="465"/>
      <c r="C4" s="47">
        <f>+Uputstvo!$A$4</f>
        <v>2022</v>
      </c>
      <c r="D4" s="48">
        <f>+C4+1</f>
        <v>2023</v>
      </c>
      <c r="E4" s="48">
        <f>+D4+1</f>
        <v>2024</v>
      </c>
      <c r="F4" s="48">
        <f t="shared" ref="F4:N4" si="0">+E4+1</f>
        <v>2025</v>
      </c>
      <c r="G4" s="48">
        <f t="shared" si="0"/>
        <v>2026</v>
      </c>
      <c r="H4" s="48">
        <f t="shared" si="0"/>
        <v>2027</v>
      </c>
      <c r="I4" s="48">
        <f t="shared" si="0"/>
        <v>2028</v>
      </c>
      <c r="J4" s="48">
        <f t="shared" si="0"/>
        <v>2029</v>
      </c>
      <c r="K4" s="48">
        <f t="shared" si="0"/>
        <v>2030</v>
      </c>
      <c r="L4" s="48">
        <f t="shared" si="0"/>
        <v>2031</v>
      </c>
      <c r="M4" s="48">
        <f t="shared" si="0"/>
        <v>2032</v>
      </c>
      <c r="N4" s="386">
        <f t="shared" si="0"/>
        <v>2033</v>
      </c>
    </row>
    <row r="5" spans="1:14" ht="6" customHeight="1" x14ac:dyDescent="0.3">
      <c r="A5" s="49"/>
      <c r="B5" s="50"/>
      <c r="C5" s="51"/>
      <c r="D5" s="51"/>
      <c r="E5" s="51"/>
      <c r="F5" s="51"/>
      <c r="G5" s="51"/>
      <c r="H5" s="51"/>
      <c r="I5" s="51"/>
      <c r="J5" s="51"/>
      <c r="K5" s="51"/>
      <c r="L5" s="51"/>
      <c r="M5" s="51"/>
      <c r="N5" s="51"/>
    </row>
    <row r="6" spans="1:14" s="56" customFormat="1" ht="18.75" customHeight="1" x14ac:dyDescent="0.3">
      <c r="A6" s="52"/>
      <c r="B6" s="53"/>
      <c r="C6" s="54"/>
      <c r="D6" s="55">
        <f>+C6</f>
        <v>0</v>
      </c>
      <c r="E6" s="55">
        <f t="shared" ref="E6:N6" si="1">+D6</f>
        <v>0</v>
      </c>
      <c r="F6" s="55">
        <f t="shared" si="1"/>
        <v>0</v>
      </c>
      <c r="G6" s="55">
        <f t="shared" si="1"/>
        <v>0</v>
      </c>
      <c r="H6" s="55">
        <f t="shared" si="1"/>
        <v>0</v>
      </c>
      <c r="I6" s="55">
        <f t="shared" si="1"/>
        <v>0</v>
      </c>
      <c r="J6" s="55">
        <f t="shared" si="1"/>
        <v>0</v>
      </c>
      <c r="K6" s="55">
        <f t="shared" si="1"/>
        <v>0</v>
      </c>
      <c r="L6" s="55">
        <f t="shared" si="1"/>
        <v>0</v>
      </c>
      <c r="M6" s="55">
        <f t="shared" si="1"/>
        <v>0</v>
      </c>
      <c r="N6" s="55">
        <f t="shared" si="1"/>
        <v>0</v>
      </c>
    </row>
    <row r="7" spans="1:14" s="56" customFormat="1" ht="18.75" customHeight="1" x14ac:dyDescent="0.3">
      <c r="A7" s="52"/>
      <c r="B7" s="53"/>
      <c r="C7" s="54"/>
      <c r="D7" s="55">
        <f t="shared" ref="D7:N7" si="2">+C7</f>
        <v>0</v>
      </c>
      <c r="E7" s="55">
        <f t="shared" si="2"/>
        <v>0</v>
      </c>
      <c r="F7" s="55">
        <f t="shared" si="2"/>
        <v>0</v>
      </c>
      <c r="G7" s="55">
        <f t="shared" si="2"/>
        <v>0</v>
      </c>
      <c r="H7" s="55">
        <f t="shared" si="2"/>
        <v>0</v>
      </c>
      <c r="I7" s="55">
        <f t="shared" si="2"/>
        <v>0</v>
      </c>
      <c r="J7" s="55">
        <f t="shared" si="2"/>
        <v>0</v>
      </c>
      <c r="K7" s="55">
        <f t="shared" si="2"/>
        <v>0</v>
      </c>
      <c r="L7" s="55">
        <f t="shared" si="2"/>
        <v>0</v>
      </c>
      <c r="M7" s="55">
        <f t="shared" si="2"/>
        <v>0</v>
      </c>
      <c r="N7" s="55">
        <f t="shared" si="2"/>
        <v>0</v>
      </c>
    </row>
    <row r="8" spans="1:14" s="56" customFormat="1" ht="18.75" customHeight="1" x14ac:dyDescent="0.3">
      <c r="A8" s="52"/>
      <c r="B8" s="53"/>
      <c r="C8" s="54"/>
      <c r="D8" s="55">
        <f t="shared" ref="D8:N8" si="3">+C8</f>
        <v>0</v>
      </c>
      <c r="E8" s="55">
        <f t="shared" si="3"/>
        <v>0</v>
      </c>
      <c r="F8" s="55">
        <f t="shared" si="3"/>
        <v>0</v>
      </c>
      <c r="G8" s="55">
        <f t="shared" si="3"/>
        <v>0</v>
      </c>
      <c r="H8" s="55">
        <f t="shared" si="3"/>
        <v>0</v>
      </c>
      <c r="I8" s="55">
        <f t="shared" si="3"/>
        <v>0</v>
      </c>
      <c r="J8" s="55">
        <f t="shared" si="3"/>
        <v>0</v>
      </c>
      <c r="K8" s="55">
        <f t="shared" si="3"/>
        <v>0</v>
      </c>
      <c r="L8" s="55">
        <f t="shared" si="3"/>
        <v>0</v>
      </c>
      <c r="M8" s="55">
        <f t="shared" si="3"/>
        <v>0</v>
      </c>
      <c r="N8" s="55">
        <f t="shared" si="3"/>
        <v>0</v>
      </c>
    </row>
    <row r="9" spans="1:14" s="56" customFormat="1" ht="18.75" customHeight="1" x14ac:dyDescent="0.3">
      <c r="A9" s="52"/>
      <c r="B9" s="53"/>
      <c r="C9" s="54"/>
      <c r="D9" s="55">
        <f t="shared" ref="D9:N9" si="4">+C9</f>
        <v>0</v>
      </c>
      <c r="E9" s="55">
        <f t="shared" si="4"/>
        <v>0</v>
      </c>
      <c r="F9" s="55">
        <f t="shared" si="4"/>
        <v>0</v>
      </c>
      <c r="G9" s="55">
        <f t="shared" si="4"/>
        <v>0</v>
      </c>
      <c r="H9" s="55">
        <f t="shared" si="4"/>
        <v>0</v>
      </c>
      <c r="I9" s="55">
        <f t="shared" si="4"/>
        <v>0</v>
      </c>
      <c r="J9" s="55">
        <f t="shared" si="4"/>
        <v>0</v>
      </c>
      <c r="K9" s="55">
        <f t="shared" si="4"/>
        <v>0</v>
      </c>
      <c r="L9" s="55">
        <f t="shared" si="4"/>
        <v>0</v>
      </c>
      <c r="M9" s="55">
        <f t="shared" si="4"/>
        <v>0</v>
      </c>
      <c r="N9" s="55">
        <f t="shared" si="4"/>
        <v>0</v>
      </c>
    </row>
    <row r="10" spans="1:14" s="56" customFormat="1" ht="18.75" customHeight="1" x14ac:dyDescent="0.3">
      <c r="A10" s="52"/>
      <c r="B10" s="53"/>
      <c r="C10" s="54"/>
      <c r="D10" s="55">
        <f t="shared" ref="D10:N10" si="5">+C10</f>
        <v>0</v>
      </c>
      <c r="E10" s="55">
        <f t="shared" si="5"/>
        <v>0</v>
      </c>
      <c r="F10" s="55">
        <f t="shared" si="5"/>
        <v>0</v>
      </c>
      <c r="G10" s="55">
        <f t="shared" si="5"/>
        <v>0</v>
      </c>
      <c r="H10" s="55">
        <f t="shared" si="5"/>
        <v>0</v>
      </c>
      <c r="I10" s="55">
        <f t="shared" si="5"/>
        <v>0</v>
      </c>
      <c r="J10" s="55">
        <f t="shared" si="5"/>
        <v>0</v>
      </c>
      <c r="K10" s="55">
        <f t="shared" si="5"/>
        <v>0</v>
      </c>
      <c r="L10" s="55">
        <f t="shared" si="5"/>
        <v>0</v>
      </c>
      <c r="M10" s="55">
        <f t="shared" si="5"/>
        <v>0</v>
      </c>
      <c r="N10" s="55">
        <f t="shared" si="5"/>
        <v>0</v>
      </c>
    </row>
    <row r="11" spans="1:14" s="56" customFormat="1" ht="18.75" customHeight="1" x14ac:dyDescent="0.3">
      <c r="A11" s="52"/>
      <c r="B11" s="53"/>
      <c r="C11" s="54"/>
      <c r="D11" s="55">
        <f t="shared" ref="D11:N11" si="6">+C11</f>
        <v>0</v>
      </c>
      <c r="E11" s="55">
        <f t="shared" si="6"/>
        <v>0</v>
      </c>
      <c r="F11" s="55">
        <f t="shared" si="6"/>
        <v>0</v>
      </c>
      <c r="G11" s="55">
        <f t="shared" si="6"/>
        <v>0</v>
      </c>
      <c r="H11" s="55">
        <f t="shared" si="6"/>
        <v>0</v>
      </c>
      <c r="I11" s="55">
        <f t="shared" si="6"/>
        <v>0</v>
      </c>
      <c r="J11" s="55">
        <f t="shared" si="6"/>
        <v>0</v>
      </c>
      <c r="K11" s="55">
        <f t="shared" si="6"/>
        <v>0</v>
      </c>
      <c r="L11" s="55">
        <f t="shared" si="6"/>
        <v>0</v>
      </c>
      <c r="M11" s="55">
        <f t="shared" si="6"/>
        <v>0</v>
      </c>
      <c r="N11" s="55">
        <f t="shared" si="6"/>
        <v>0</v>
      </c>
    </row>
    <row r="12" spans="1:14" s="56" customFormat="1" ht="18.75" customHeight="1" x14ac:dyDescent="0.3">
      <c r="A12" s="52"/>
      <c r="B12" s="53"/>
      <c r="C12" s="54"/>
      <c r="D12" s="55">
        <f t="shared" ref="D12:N12" si="7">+C12</f>
        <v>0</v>
      </c>
      <c r="E12" s="55">
        <f t="shared" si="7"/>
        <v>0</v>
      </c>
      <c r="F12" s="55">
        <f t="shared" si="7"/>
        <v>0</v>
      </c>
      <c r="G12" s="55">
        <f t="shared" si="7"/>
        <v>0</v>
      </c>
      <c r="H12" s="55">
        <f t="shared" si="7"/>
        <v>0</v>
      </c>
      <c r="I12" s="55">
        <f t="shared" si="7"/>
        <v>0</v>
      </c>
      <c r="J12" s="55">
        <f t="shared" si="7"/>
        <v>0</v>
      </c>
      <c r="K12" s="55">
        <f t="shared" si="7"/>
        <v>0</v>
      </c>
      <c r="L12" s="55">
        <f t="shared" si="7"/>
        <v>0</v>
      </c>
      <c r="M12" s="55">
        <f t="shared" si="7"/>
        <v>0</v>
      </c>
      <c r="N12" s="55">
        <f t="shared" si="7"/>
        <v>0</v>
      </c>
    </row>
    <row r="13" spans="1:14" s="56" customFormat="1" ht="18.75" customHeight="1" x14ac:dyDescent="0.3">
      <c r="A13" s="52"/>
      <c r="B13" s="53"/>
      <c r="C13" s="54"/>
      <c r="D13" s="55">
        <f t="shared" ref="D13:N13" si="8">+C13</f>
        <v>0</v>
      </c>
      <c r="E13" s="55">
        <f t="shared" si="8"/>
        <v>0</v>
      </c>
      <c r="F13" s="55">
        <f t="shared" si="8"/>
        <v>0</v>
      </c>
      <c r="G13" s="55">
        <f t="shared" si="8"/>
        <v>0</v>
      </c>
      <c r="H13" s="55">
        <f t="shared" si="8"/>
        <v>0</v>
      </c>
      <c r="I13" s="55">
        <f t="shared" si="8"/>
        <v>0</v>
      </c>
      <c r="J13" s="55">
        <f t="shared" si="8"/>
        <v>0</v>
      </c>
      <c r="K13" s="55">
        <f t="shared" si="8"/>
        <v>0</v>
      </c>
      <c r="L13" s="55">
        <f t="shared" si="8"/>
        <v>0</v>
      </c>
      <c r="M13" s="55">
        <f t="shared" si="8"/>
        <v>0</v>
      </c>
      <c r="N13" s="55">
        <f t="shared" si="8"/>
        <v>0</v>
      </c>
    </row>
    <row r="14" spans="1:14" s="56" customFormat="1" ht="18.75" customHeight="1" x14ac:dyDescent="0.3">
      <c r="A14" s="52"/>
      <c r="B14" s="53"/>
      <c r="C14" s="54"/>
      <c r="D14" s="55">
        <f t="shared" ref="D14:N14" si="9">+C14</f>
        <v>0</v>
      </c>
      <c r="E14" s="55">
        <f t="shared" si="9"/>
        <v>0</v>
      </c>
      <c r="F14" s="55">
        <f t="shared" si="9"/>
        <v>0</v>
      </c>
      <c r="G14" s="55">
        <f t="shared" si="9"/>
        <v>0</v>
      </c>
      <c r="H14" s="55">
        <f t="shared" si="9"/>
        <v>0</v>
      </c>
      <c r="I14" s="55">
        <f t="shared" si="9"/>
        <v>0</v>
      </c>
      <c r="J14" s="55">
        <f t="shared" si="9"/>
        <v>0</v>
      </c>
      <c r="K14" s="55">
        <f t="shared" si="9"/>
        <v>0</v>
      </c>
      <c r="L14" s="55">
        <f t="shared" si="9"/>
        <v>0</v>
      </c>
      <c r="M14" s="55">
        <f t="shared" si="9"/>
        <v>0</v>
      </c>
      <c r="N14" s="55">
        <f t="shared" si="9"/>
        <v>0</v>
      </c>
    </row>
    <row r="15" spans="1:14" s="56" customFormat="1" ht="18.75" customHeight="1" x14ac:dyDescent="0.3">
      <c r="A15" s="52"/>
      <c r="B15" s="53"/>
      <c r="C15" s="54"/>
      <c r="D15" s="55">
        <f t="shared" ref="D15:N15" si="10">+C15</f>
        <v>0</v>
      </c>
      <c r="E15" s="55">
        <f t="shared" si="10"/>
        <v>0</v>
      </c>
      <c r="F15" s="55">
        <f t="shared" si="10"/>
        <v>0</v>
      </c>
      <c r="G15" s="55">
        <f t="shared" si="10"/>
        <v>0</v>
      </c>
      <c r="H15" s="55">
        <f t="shared" si="10"/>
        <v>0</v>
      </c>
      <c r="I15" s="55">
        <f t="shared" si="10"/>
        <v>0</v>
      </c>
      <c r="J15" s="55">
        <f t="shared" si="10"/>
        <v>0</v>
      </c>
      <c r="K15" s="55">
        <f t="shared" si="10"/>
        <v>0</v>
      </c>
      <c r="L15" s="55">
        <f t="shared" si="10"/>
        <v>0</v>
      </c>
      <c r="M15" s="55">
        <f t="shared" si="10"/>
        <v>0</v>
      </c>
      <c r="N15" s="55">
        <f t="shared" si="10"/>
        <v>0</v>
      </c>
    </row>
    <row r="16" spans="1:14" s="56" customFormat="1" ht="18.75" customHeight="1" x14ac:dyDescent="0.3">
      <c r="A16" s="52"/>
      <c r="B16" s="53"/>
      <c r="C16" s="54"/>
      <c r="D16" s="55">
        <f t="shared" ref="D16:N16" si="11">+C16</f>
        <v>0</v>
      </c>
      <c r="E16" s="55">
        <f t="shared" si="11"/>
        <v>0</v>
      </c>
      <c r="F16" s="55">
        <f t="shared" si="11"/>
        <v>0</v>
      </c>
      <c r="G16" s="55">
        <f t="shared" si="11"/>
        <v>0</v>
      </c>
      <c r="H16" s="55">
        <f t="shared" si="11"/>
        <v>0</v>
      </c>
      <c r="I16" s="55">
        <f t="shared" si="11"/>
        <v>0</v>
      </c>
      <c r="J16" s="55">
        <f t="shared" si="11"/>
        <v>0</v>
      </c>
      <c r="K16" s="55">
        <f t="shared" si="11"/>
        <v>0</v>
      </c>
      <c r="L16" s="55">
        <f t="shared" si="11"/>
        <v>0</v>
      </c>
      <c r="M16" s="55">
        <f t="shared" si="11"/>
        <v>0</v>
      </c>
      <c r="N16" s="55">
        <f t="shared" si="11"/>
        <v>0</v>
      </c>
    </row>
    <row r="17" spans="1:14" s="56" customFormat="1" ht="18.75" customHeight="1" x14ac:dyDescent="0.3">
      <c r="A17" s="52"/>
      <c r="B17" s="53"/>
      <c r="C17" s="54"/>
      <c r="D17" s="55">
        <f t="shared" ref="D17:N17" si="12">+C17</f>
        <v>0</v>
      </c>
      <c r="E17" s="55">
        <f t="shared" si="12"/>
        <v>0</v>
      </c>
      <c r="F17" s="55">
        <f t="shared" si="12"/>
        <v>0</v>
      </c>
      <c r="G17" s="55">
        <f t="shared" si="12"/>
        <v>0</v>
      </c>
      <c r="H17" s="55">
        <f t="shared" si="12"/>
        <v>0</v>
      </c>
      <c r="I17" s="55">
        <f t="shared" si="12"/>
        <v>0</v>
      </c>
      <c r="J17" s="55">
        <f t="shared" si="12"/>
        <v>0</v>
      </c>
      <c r="K17" s="55">
        <f t="shared" si="12"/>
        <v>0</v>
      </c>
      <c r="L17" s="55">
        <f t="shared" si="12"/>
        <v>0</v>
      </c>
      <c r="M17" s="55">
        <f t="shared" si="12"/>
        <v>0</v>
      </c>
      <c r="N17" s="55">
        <f t="shared" si="12"/>
        <v>0</v>
      </c>
    </row>
    <row r="18" spans="1:14" x14ac:dyDescent="0.3">
      <c r="D18" s="57"/>
      <c r="E18" s="57"/>
      <c r="F18" s="57"/>
      <c r="G18" s="57"/>
      <c r="H18" s="57"/>
      <c r="I18" s="57"/>
      <c r="J18" s="57"/>
      <c r="K18" s="57"/>
      <c r="L18" s="57"/>
      <c r="M18" s="57"/>
    </row>
    <row r="19" spans="1:14" x14ac:dyDescent="0.3">
      <c r="D19" s="57"/>
      <c r="E19" s="57"/>
      <c r="F19" s="57"/>
      <c r="G19" s="57"/>
      <c r="H19" s="57"/>
      <c r="I19" s="57"/>
      <c r="J19" s="57"/>
      <c r="K19" s="57"/>
      <c r="L19" s="57"/>
      <c r="M19" s="57"/>
    </row>
    <row r="20" spans="1:14" s="58" customFormat="1" x14ac:dyDescent="0.3">
      <c r="D20" s="59"/>
      <c r="E20" s="59"/>
      <c r="F20" s="59"/>
      <c r="G20" s="59"/>
      <c r="H20" s="59"/>
      <c r="I20" s="59"/>
      <c r="J20" s="59"/>
      <c r="K20" s="59"/>
      <c r="L20" s="59"/>
      <c r="M20" s="59"/>
    </row>
    <row r="22" spans="1:14" x14ac:dyDescent="0.3">
      <c r="A22" s="44" t="s">
        <v>378</v>
      </c>
      <c r="B22" s="44"/>
    </row>
    <row r="23" spans="1:14" ht="18.75" customHeight="1" x14ac:dyDescent="0.3">
      <c r="A23" s="462" t="s">
        <v>59</v>
      </c>
      <c r="B23" s="464" t="s">
        <v>60</v>
      </c>
      <c r="C23" s="60"/>
      <c r="D23" s="60"/>
      <c r="E23" s="666" t="s">
        <v>62</v>
      </c>
      <c r="F23" s="667"/>
      <c r="G23" s="667"/>
      <c r="H23" s="667"/>
      <c r="I23" s="667"/>
      <c r="J23" s="667"/>
      <c r="K23" s="667"/>
      <c r="L23" s="667"/>
      <c r="M23" s="667"/>
      <c r="N23" s="667"/>
    </row>
    <row r="24" spans="1:14" ht="18.75" customHeight="1" x14ac:dyDescent="0.3">
      <c r="A24" s="463"/>
      <c r="B24" s="465"/>
      <c r="C24" s="61"/>
      <c r="D24" s="61"/>
      <c r="E24" s="48">
        <f t="shared" ref="D24:M24" si="13">+E4</f>
        <v>2024</v>
      </c>
      <c r="F24" s="48">
        <f t="shared" si="13"/>
        <v>2025</v>
      </c>
      <c r="G24" s="48">
        <f t="shared" si="13"/>
        <v>2026</v>
      </c>
      <c r="H24" s="48">
        <f t="shared" si="13"/>
        <v>2027</v>
      </c>
      <c r="I24" s="48">
        <f t="shared" si="13"/>
        <v>2028</v>
      </c>
      <c r="J24" s="48">
        <f t="shared" si="13"/>
        <v>2029</v>
      </c>
      <c r="K24" s="48">
        <f t="shared" si="13"/>
        <v>2030</v>
      </c>
      <c r="L24" s="48">
        <f t="shared" si="13"/>
        <v>2031</v>
      </c>
      <c r="M24" s="48">
        <f t="shared" si="13"/>
        <v>2032</v>
      </c>
      <c r="N24" s="386">
        <f t="shared" ref="N24" si="14">+N4</f>
        <v>2033</v>
      </c>
    </row>
    <row r="25" spans="1:14" ht="6" customHeight="1" x14ac:dyDescent="0.3">
      <c r="A25" s="49"/>
      <c r="B25" s="50"/>
      <c r="C25" s="62"/>
      <c r="D25" s="124"/>
      <c r="E25" s="51"/>
      <c r="F25" s="51"/>
      <c r="G25" s="51"/>
      <c r="H25" s="51"/>
      <c r="I25" s="51"/>
      <c r="J25" s="51"/>
      <c r="K25" s="51"/>
      <c r="L25" s="51"/>
      <c r="M25" s="51"/>
      <c r="N25" s="51"/>
    </row>
    <row r="26" spans="1:14" s="56" customFormat="1" ht="18.75" customHeight="1" x14ac:dyDescent="0.3">
      <c r="A26" s="63"/>
      <c r="B26" s="64"/>
      <c r="C26" s="65"/>
      <c r="D26" s="65"/>
      <c r="E26" s="66"/>
      <c r="F26" s="66"/>
      <c r="G26" s="66"/>
      <c r="H26" s="66"/>
      <c r="I26" s="66"/>
      <c r="J26" s="66"/>
      <c r="K26" s="66"/>
      <c r="L26" s="66"/>
      <c r="M26" s="66"/>
      <c r="N26" s="66"/>
    </row>
    <row r="27" spans="1:14" s="56" customFormat="1" ht="18.75" customHeight="1" x14ac:dyDescent="0.3">
      <c r="A27" s="52"/>
      <c r="B27" s="53"/>
      <c r="C27" s="65"/>
      <c r="D27" s="65"/>
      <c r="E27" s="54"/>
      <c r="F27" s="54"/>
      <c r="G27" s="54"/>
      <c r="H27" s="54"/>
      <c r="I27" s="54"/>
      <c r="J27" s="54"/>
      <c r="K27" s="54"/>
      <c r="L27" s="54"/>
      <c r="M27" s="54"/>
      <c r="N27" s="54"/>
    </row>
    <row r="28" spans="1:14" s="56" customFormat="1" ht="18.75" customHeight="1" x14ac:dyDescent="0.3">
      <c r="A28" s="52"/>
      <c r="B28" s="53"/>
      <c r="C28" s="65"/>
      <c r="D28" s="65"/>
      <c r="E28" s="54"/>
      <c r="F28" s="54"/>
      <c r="G28" s="54"/>
      <c r="H28" s="54"/>
      <c r="I28" s="54"/>
      <c r="J28" s="54"/>
      <c r="K28" s="54"/>
      <c r="L28" s="54"/>
      <c r="M28" s="54"/>
      <c r="N28" s="54"/>
    </row>
    <row r="29" spans="1:14" s="56" customFormat="1" ht="18.75" customHeight="1" x14ac:dyDescent="0.3">
      <c r="A29" s="52"/>
      <c r="B29" s="53"/>
      <c r="C29" s="65"/>
      <c r="D29" s="65"/>
      <c r="E29" s="54"/>
      <c r="F29" s="54"/>
      <c r="G29" s="54"/>
      <c r="H29" s="54"/>
      <c r="I29" s="54"/>
      <c r="J29" s="54"/>
      <c r="K29" s="54"/>
      <c r="L29" s="54"/>
      <c r="M29" s="54"/>
      <c r="N29" s="54"/>
    </row>
    <row r="30" spans="1:14" s="56" customFormat="1" ht="18.75" customHeight="1" x14ac:dyDescent="0.3">
      <c r="A30" s="52"/>
      <c r="B30" s="53"/>
      <c r="C30" s="65"/>
      <c r="D30" s="65"/>
      <c r="E30" s="54"/>
      <c r="F30" s="54"/>
      <c r="G30" s="54"/>
      <c r="H30" s="54"/>
      <c r="I30" s="54"/>
      <c r="J30" s="54"/>
      <c r="K30" s="54"/>
      <c r="L30" s="54"/>
      <c r="M30" s="54"/>
      <c r="N30" s="54"/>
    </row>
    <row r="31" spans="1:14" s="56" customFormat="1" ht="18.75" customHeight="1" x14ac:dyDescent="0.3">
      <c r="A31" s="52"/>
      <c r="B31" s="53"/>
      <c r="C31" s="65"/>
      <c r="D31" s="65"/>
      <c r="E31" s="54"/>
      <c r="F31" s="54"/>
      <c r="G31" s="54"/>
      <c r="H31" s="54"/>
      <c r="I31" s="54"/>
      <c r="J31" s="54"/>
      <c r="K31" s="54"/>
      <c r="L31" s="54"/>
      <c r="M31" s="54"/>
      <c r="N31" s="54"/>
    </row>
    <row r="32" spans="1:14" s="56" customFormat="1" ht="18.75" customHeight="1" x14ac:dyDescent="0.3">
      <c r="A32" s="52"/>
      <c r="B32" s="53"/>
      <c r="C32" s="65"/>
      <c r="D32" s="65"/>
      <c r="E32" s="54"/>
      <c r="F32" s="54"/>
      <c r="G32" s="54"/>
      <c r="H32" s="54"/>
      <c r="I32" s="54"/>
      <c r="J32" s="54"/>
      <c r="K32" s="54"/>
      <c r="L32" s="54"/>
      <c r="M32" s="54"/>
      <c r="N32" s="54"/>
    </row>
    <row r="33" spans="1:14" s="56" customFormat="1" ht="18.75" customHeight="1" x14ac:dyDescent="0.3">
      <c r="A33" s="52"/>
      <c r="B33" s="53"/>
      <c r="C33" s="65"/>
      <c r="D33" s="65"/>
      <c r="E33" s="54"/>
      <c r="F33" s="54"/>
      <c r="G33" s="54"/>
      <c r="H33" s="54"/>
      <c r="I33" s="54"/>
      <c r="J33" s="54"/>
      <c r="K33" s="54"/>
      <c r="L33" s="54"/>
      <c r="M33" s="54"/>
      <c r="N33" s="54"/>
    </row>
    <row r="34" spans="1:14" s="56" customFormat="1" ht="18.75" customHeight="1" x14ac:dyDescent="0.3">
      <c r="A34" s="52"/>
      <c r="B34" s="53"/>
      <c r="C34" s="65"/>
      <c r="D34" s="65"/>
      <c r="E34" s="54"/>
      <c r="F34" s="54"/>
      <c r="G34" s="54"/>
      <c r="H34" s="54"/>
      <c r="I34" s="54"/>
      <c r="J34" s="54"/>
      <c r="K34" s="54"/>
      <c r="L34" s="54"/>
      <c r="M34" s="54"/>
      <c r="N34" s="54"/>
    </row>
    <row r="35" spans="1:14" s="56" customFormat="1" ht="18.75" customHeight="1" x14ac:dyDescent="0.3">
      <c r="A35" s="52"/>
      <c r="B35" s="53"/>
      <c r="C35" s="65"/>
      <c r="D35" s="65"/>
      <c r="E35" s="54"/>
      <c r="F35" s="54"/>
      <c r="G35" s="54"/>
      <c r="H35" s="54"/>
      <c r="I35" s="54"/>
      <c r="J35" s="54"/>
      <c r="K35" s="54"/>
      <c r="L35" s="54"/>
      <c r="M35" s="54"/>
      <c r="N35" s="54"/>
    </row>
    <row r="36" spans="1:14" s="56" customFormat="1" ht="18.75" customHeight="1" x14ac:dyDescent="0.3">
      <c r="A36" s="52"/>
      <c r="B36" s="53"/>
      <c r="C36" s="65"/>
      <c r="D36" s="65"/>
      <c r="E36" s="54"/>
      <c r="F36" s="54"/>
      <c r="G36" s="54"/>
      <c r="H36" s="54"/>
      <c r="I36" s="54"/>
      <c r="J36" s="54"/>
      <c r="K36" s="54"/>
      <c r="L36" s="54"/>
      <c r="M36" s="54"/>
      <c r="N36" s="54"/>
    </row>
    <row r="37" spans="1:14" s="56" customFormat="1" ht="18.75" customHeight="1" x14ac:dyDescent="0.3">
      <c r="A37" s="52"/>
      <c r="B37" s="53"/>
      <c r="C37" s="67"/>
      <c r="D37" s="67"/>
      <c r="E37" s="54"/>
      <c r="F37" s="54"/>
      <c r="G37" s="54"/>
      <c r="H37" s="54"/>
      <c r="I37" s="54"/>
      <c r="J37" s="54"/>
      <c r="K37" s="54"/>
      <c r="L37" s="54"/>
      <c r="M37" s="54"/>
      <c r="N37" s="54"/>
    </row>
    <row r="38" spans="1:14" x14ac:dyDescent="0.3">
      <c r="D38" s="57"/>
      <c r="E38" s="57"/>
      <c r="F38" s="57"/>
      <c r="G38" s="57"/>
      <c r="H38" s="57"/>
      <c r="I38" s="57"/>
      <c r="J38" s="57"/>
      <c r="K38" s="57"/>
      <c r="L38" s="57"/>
      <c r="M38" s="57"/>
    </row>
    <row r="39" spans="1:14" ht="15" thickBot="1" x14ac:dyDescent="0.35"/>
    <row r="40" spans="1:14" ht="15" thickBot="1" x14ac:dyDescent="0.35">
      <c r="A40" s="489" t="s">
        <v>55</v>
      </c>
      <c r="B40" s="490"/>
      <c r="C40" s="490"/>
      <c r="D40" s="490"/>
      <c r="E40" s="490"/>
      <c r="F40" s="490"/>
      <c r="G40" s="491"/>
      <c r="H40" s="68"/>
      <c r="I40" s="68"/>
    </row>
    <row r="41" spans="1:14" ht="14.4" customHeight="1" thickBot="1" x14ac:dyDescent="0.35">
      <c r="A41" s="472" t="s">
        <v>63</v>
      </c>
      <c r="B41" s="473"/>
      <c r="C41" s="473"/>
      <c r="D41" s="473"/>
      <c r="E41" s="473"/>
      <c r="F41" s="473"/>
      <c r="G41" s="474"/>
      <c r="H41" s="69"/>
      <c r="I41" s="69"/>
      <c r="J41" s="69"/>
    </row>
    <row r="42" spans="1:14" ht="47.4" customHeight="1" thickBot="1" x14ac:dyDescent="0.35">
      <c r="A42" s="476" t="s">
        <v>64</v>
      </c>
      <c r="B42" s="477"/>
      <c r="C42" s="477"/>
      <c r="D42" s="477"/>
      <c r="E42" s="477"/>
      <c r="F42" s="477"/>
      <c r="G42" s="478"/>
      <c r="H42" s="482"/>
      <c r="I42" s="482"/>
      <c r="J42" s="482"/>
      <c r="K42" s="482"/>
      <c r="L42" s="482"/>
      <c r="M42" s="482"/>
    </row>
    <row r="43" spans="1:14" ht="29.4" customHeight="1" x14ac:dyDescent="0.3">
      <c r="A43" s="479" t="s">
        <v>406</v>
      </c>
      <c r="B43" s="480"/>
      <c r="C43" s="480"/>
      <c r="D43" s="480"/>
      <c r="E43" s="480"/>
      <c r="F43" s="480"/>
      <c r="G43" s="481"/>
      <c r="H43" s="68"/>
      <c r="I43" s="68"/>
    </row>
    <row r="44" spans="1:14" x14ac:dyDescent="0.3">
      <c r="A44" s="483" t="s">
        <v>394</v>
      </c>
      <c r="B44" s="484"/>
      <c r="C44" s="484"/>
      <c r="D44" s="484"/>
      <c r="E44" s="484"/>
      <c r="F44" s="484"/>
      <c r="G44" s="485"/>
      <c r="H44" s="68"/>
      <c r="I44" s="68"/>
    </row>
    <row r="45" spans="1:14" x14ac:dyDescent="0.3">
      <c r="A45" s="483" t="s">
        <v>395</v>
      </c>
      <c r="B45" s="484"/>
      <c r="C45" s="484"/>
      <c r="D45" s="484"/>
      <c r="E45" s="484"/>
      <c r="F45" s="484"/>
      <c r="G45" s="485"/>
      <c r="H45" s="68"/>
      <c r="I45" s="68"/>
    </row>
    <row r="46" spans="1:14" ht="27.6" customHeight="1" x14ac:dyDescent="0.3">
      <c r="A46" s="475" t="s">
        <v>379</v>
      </c>
      <c r="B46" s="467"/>
      <c r="C46" s="467"/>
      <c r="D46" s="467"/>
      <c r="E46" s="467"/>
      <c r="F46" s="467"/>
      <c r="G46" s="468"/>
      <c r="H46" s="69"/>
      <c r="I46" s="69"/>
      <c r="J46" s="69"/>
      <c r="K46" s="70"/>
      <c r="L46" s="70"/>
      <c r="M46" s="70"/>
    </row>
    <row r="47" spans="1:14" ht="27.6" customHeight="1" x14ac:dyDescent="0.3">
      <c r="A47" s="466" t="s">
        <v>380</v>
      </c>
      <c r="B47" s="467"/>
      <c r="C47" s="467"/>
      <c r="D47" s="467"/>
      <c r="E47" s="467"/>
      <c r="F47" s="467"/>
      <c r="G47" s="468"/>
      <c r="H47" s="69"/>
      <c r="I47" s="69"/>
      <c r="J47" s="69"/>
      <c r="K47" s="70"/>
      <c r="L47" s="70"/>
      <c r="M47" s="70"/>
    </row>
    <row r="48" spans="1:14" ht="32.1" customHeight="1" x14ac:dyDescent="0.3">
      <c r="A48" s="475" t="s">
        <v>65</v>
      </c>
      <c r="B48" s="467"/>
      <c r="C48" s="467"/>
      <c r="D48" s="467"/>
      <c r="E48" s="467"/>
      <c r="F48" s="467"/>
      <c r="G48" s="468"/>
      <c r="H48" s="69"/>
      <c r="I48" s="69"/>
      <c r="J48" s="69"/>
    </row>
    <row r="49" spans="1:10" ht="32.1" customHeight="1" x14ac:dyDescent="0.3">
      <c r="A49" s="475" t="s">
        <v>66</v>
      </c>
      <c r="B49" s="467"/>
      <c r="C49" s="467"/>
      <c r="D49" s="467"/>
      <c r="E49" s="467"/>
      <c r="F49" s="467"/>
      <c r="G49" s="468"/>
      <c r="H49" s="69"/>
      <c r="I49" s="69"/>
      <c r="J49" s="69"/>
    </row>
    <row r="50" spans="1:10" ht="32.1" customHeight="1" x14ac:dyDescent="0.3">
      <c r="A50" s="469" t="s">
        <v>67</v>
      </c>
      <c r="B50" s="470"/>
      <c r="C50" s="470"/>
      <c r="D50" s="470"/>
      <c r="E50" s="470"/>
      <c r="F50" s="470"/>
      <c r="G50" s="471"/>
    </row>
    <row r="51" spans="1:10" ht="28.5" customHeight="1" thickBot="1" x14ac:dyDescent="0.35">
      <c r="A51" s="486" t="s">
        <v>68</v>
      </c>
      <c r="B51" s="487"/>
      <c r="C51" s="487"/>
      <c r="D51" s="487"/>
      <c r="E51" s="487"/>
      <c r="F51" s="487"/>
      <c r="G51" s="488"/>
    </row>
  </sheetData>
  <sheetProtection algorithmName="SHA-512" hashValue="/5CSiWMdujLwF+6TwtAwq4qHj+5Kxj+60Q+yjzgSepDwc1GBLGjaxO2WzD8/Q2no4M/wiSPAyeCSTH5KwyjyCg==" saltValue="3pqpB0nLa4nVL2jOJFdReQ==" spinCount="100000" sheet="1" formatColumns="0" formatRows="0" insertRows="0"/>
  <mergeCells count="19">
    <mergeCell ref="A51:G51"/>
    <mergeCell ref="A40:G40"/>
    <mergeCell ref="A23:A24"/>
    <mergeCell ref="B23:B24"/>
    <mergeCell ref="E23:N23"/>
    <mergeCell ref="A3:A4"/>
    <mergeCell ref="B3:B4"/>
    <mergeCell ref="A47:G47"/>
    <mergeCell ref="A50:G50"/>
    <mergeCell ref="A41:G41"/>
    <mergeCell ref="A49:G49"/>
    <mergeCell ref="A42:G42"/>
    <mergeCell ref="A43:G43"/>
    <mergeCell ref="A46:G46"/>
    <mergeCell ref="A48:G48"/>
    <mergeCell ref="H42:M42"/>
    <mergeCell ref="A45:G45"/>
    <mergeCell ref="A44:G44"/>
    <mergeCell ref="D3:N3"/>
  </mergeCells>
  <dataValidations count="1">
    <dataValidation type="decimal" operator="greaterThanOrEqual" allowBlank="1" showInputMessage="1" showErrorMessage="1" errorTitle="Pogrešan unos!" error="Molimo da unesete broj koji je veći ili jednak 0 (nuli)" sqref="C6:N17" xr:uid="{00000000-0002-0000-0300-000000000000}">
      <formula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146"/>
  <sheetViews>
    <sheetView showGridLines="0" zoomScale="85" zoomScaleNormal="85" workbookViewId="0">
      <selection activeCell="E100" sqref="E100:N100"/>
    </sheetView>
  </sheetViews>
  <sheetFormatPr defaultColWidth="9.109375" defaultRowHeight="14.4" x14ac:dyDescent="0.3"/>
  <cols>
    <col min="1" max="1" width="60.88671875" style="45" customWidth="1"/>
    <col min="2" max="2" width="18.88671875" style="45" customWidth="1"/>
    <col min="3" max="14" width="14.88671875" style="45" customWidth="1"/>
    <col min="15" max="15" width="15.109375" style="45" bestFit="1" customWidth="1"/>
    <col min="16" max="16" width="24.109375" style="45" bestFit="1" customWidth="1"/>
    <col min="17" max="17" width="15" style="45" bestFit="1" customWidth="1"/>
    <col min="18" max="18" width="12.88671875" style="45" bestFit="1" customWidth="1"/>
    <col min="19" max="16384" width="9.109375" style="45"/>
  </cols>
  <sheetData>
    <row r="2" spans="1:14" x14ac:dyDescent="0.3">
      <c r="A2" s="44" t="s">
        <v>69</v>
      </c>
      <c r="B2" s="9"/>
    </row>
    <row r="3" spans="1:14" x14ac:dyDescent="0.3">
      <c r="A3" s="462" t="s">
        <v>70</v>
      </c>
      <c r="B3" s="464" t="s">
        <v>60</v>
      </c>
      <c r="C3" s="47" t="s">
        <v>61</v>
      </c>
      <c r="D3" s="668" t="s">
        <v>71</v>
      </c>
      <c r="E3" s="669"/>
      <c r="F3" s="669"/>
      <c r="G3" s="669"/>
      <c r="H3" s="669"/>
      <c r="I3" s="669"/>
      <c r="J3" s="669"/>
      <c r="K3" s="669"/>
      <c r="L3" s="669"/>
      <c r="M3" s="669"/>
      <c r="N3" s="669"/>
    </row>
    <row r="4" spans="1:14" x14ac:dyDescent="0.3">
      <c r="A4" s="463"/>
      <c r="B4" s="465"/>
      <c r="C4" s="47">
        <f>+Uputstvo!$A$4</f>
        <v>2022</v>
      </c>
      <c r="D4" s="48">
        <f>+C4+1</f>
        <v>2023</v>
      </c>
      <c r="E4" s="48">
        <f t="shared" ref="E4:N4" si="0">+D4+1</f>
        <v>2024</v>
      </c>
      <c r="F4" s="48">
        <f t="shared" si="0"/>
        <v>2025</v>
      </c>
      <c r="G4" s="48">
        <f t="shared" si="0"/>
        <v>2026</v>
      </c>
      <c r="H4" s="48">
        <f t="shared" si="0"/>
        <v>2027</v>
      </c>
      <c r="I4" s="48">
        <f t="shared" si="0"/>
        <v>2028</v>
      </c>
      <c r="J4" s="48">
        <f t="shared" si="0"/>
        <v>2029</v>
      </c>
      <c r="K4" s="48">
        <f t="shared" si="0"/>
        <v>2030</v>
      </c>
      <c r="L4" s="48">
        <f t="shared" si="0"/>
        <v>2031</v>
      </c>
      <c r="M4" s="48">
        <f t="shared" si="0"/>
        <v>2032</v>
      </c>
      <c r="N4" s="386">
        <f t="shared" si="0"/>
        <v>2033</v>
      </c>
    </row>
    <row r="5" spans="1:14" ht="6" customHeight="1" x14ac:dyDescent="0.3">
      <c r="A5" s="71"/>
      <c r="B5" s="72"/>
      <c r="C5" s="73"/>
      <c r="D5" s="73"/>
      <c r="E5" s="73"/>
      <c r="F5" s="73"/>
      <c r="G5" s="73"/>
      <c r="H5" s="73"/>
      <c r="I5" s="73"/>
      <c r="J5" s="73"/>
      <c r="K5" s="73"/>
      <c r="L5" s="73"/>
      <c r="M5" s="73"/>
      <c r="N5" s="73"/>
    </row>
    <row r="6" spans="1:14" s="56" customFormat="1" x14ac:dyDescent="0.3">
      <c r="A6" s="74"/>
      <c r="B6" s="64"/>
      <c r="C6" s="66"/>
      <c r="D6" s="75">
        <f>+C6</f>
        <v>0</v>
      </c>
      <c r="E6" s="75">
        <f t="shared" ref="E6:N6" si="1">+D6</f>
        <v>0</v>
      </c>
      <c r="F6" s="75">
        <f t="shared" si="1"/>
        <v>0</v>
      </c>
      <c r="G6" s="75">
        <f t="shared" si="1"/>
        <v>0</v>
      </c>
      <c r="H6" s="75">
        <f t="shared" si="1"/>
        <v>0</v>
      </c>
      <c r="I6" s="75">
        <f t="shared" si="1"/>
        <v>0</v>
      </c>
      <c r="J6" s="75">
        <f t="shared" si="1"/>
        <v>0</v>
      </c>
      <c r="K6" s="75">
        <f t="shared" si="1"/>
        <v>0</v>
      </c>
      <c r="L6" s="75">
        <f t="shared" si="1"/>
        <v>0</v>
      </c>
      <c r="M6" s="75">
        <f t="shared" si="1"/>
        <v>0</v>
      </c>
      <c r="N6" s="75">
        <f t="shared" si="1"/>
        <v>0</v>
      </c>
    </row>
    <row r="7" spans="1:14" s="56" customFormat="1" x14ac:dyDescent="0.3">
      <c r="A7" s="76"/>
      <c r="B7" s="53"/>
      <c r="C7" s="54"/>
      <c r="D7" s="75">
        <f t="shared" ref="D7:N7" si="2">+C7</f>
        <v>0</v>
      </c>
      <c r="E7" s="75">
        <f t="shared" si="2"/>
        <v>0</v>
      </c>
      <c r="F7" s="75">
        <f t="shared" si="2"/>
        <v>0</v>
      </c>
      <c r="G7" s="75">
        <f t="shared" si="2"/>
        <v>0</v>
      </c>
      <c r="H7" s="75">
        <f t="shared" si="2"/>
        <v>0</v>
      </c>
      <c r="I7" s="75">
        <f t="shared" si="2"/>
        <v>0</v>
      </c>
      <c r="J7" s="75">
        <f t="shared" si="2"/>
        <v>0</v>
      </c>
      <c r="K7" s="75">
        <f t="shared" si="2"/>
        <v>0</v>
      </c>
      <c r="L7" s="75">
        <f t="shared" si="2"/>
        <v>0</v>
      </c>
      <c r="M7" s="75">
        <f t="shared" si="2"/>
        <v>0</v>
      </c>
      <c r="N7" s="75">
        <f t="shared" si="2"/>
        <v>0</v>
      </c>
    </row>
    <row r="8" spans="1:14" s="56" customFormat="1" x14ac:dyDescent="0.3">
      <c r="A8" s="76"/>
      <c r="B8" s="53"/>
      <c r="C8" s="54"/>
      <c r="D8" s="75">
        <f t="shared" ref="D8:N8" si="3">+C8</f>
        <v>0</v>
      </c>
      <c r="E8" s="75">
        <f t="shared" si="3"/>
        <v>0</v>
      </c>
      <c r="F8" s="75">
        <f t="shared" si="3"/>
        <v>0</v>
      </c>
      <c r="G8" s="75">
        <f t="shared" si="3"/>
        <v>0</v>
      </c>
      <c r="H8" s="75">
        <f t="shared" si="3"/>
        <v>0</v>
      </c>
      <c r="I8" s="75">
        <f t="shared" si="3"/>
        <v>0</v>
      </c>
      <c r="J8" s="75">
        <f t="shared" si="3"/>
        <v>0</v>
      </c>
      <c r="K8" s="75">
        <f t="shared" si="3"/>
        <v>0</v>
      </c>
      <c r="L8" s="75">
        <f t="shared" si="3"/>
        <v>0</v>
      </c>
      <c r="M8" s="75">
        <f t="shared" si="3"/>
        <v>0</v>
      </c>
      <c r="N8" s="75">
        <f t="shared" si="3"/>
        <v>0</v>
      </c>
    </row>
    <row r="9" spans="1:14" s="56" customFormat="1" x14ac:dyDescent="0.3">
      <c r="A9" s="76"/>
      <c r="B9" s="53"/>
      <c r="C9" s="54"/>
      <c r="D9" s="75">
        <f t="shared" ref="D9:N9" si="4">+C9</f>
        <v>0</v>
      </c>
      <c r="E9" s="75">
        <f t="shared" si="4"/>
        <v>0</v>
      </c>
      <c r="F9" s="75">
        <f t="shared" si="4"/>
        <v>0</v>
      </c>
      <c r="G9" s="75">
        <f t="shared" si="4"/>
        <v>0</v>
      </c>
      <c r="H9" s="75">
        <f t="shared" si="4"/>
        <v>0</v>
      </c>
      <c r="I9" s="75">
        <f t="shared" si="4"/>
        <v>0</v>
      </c>
      <c r="J9" s="75">
        <f t="shared" si="4"/>
        <v>0</v>
      </c>
      <c r="K9" s="75">
        <f t="shared" si="4"/>
        <v>0</v>
      </c>
      <c r="L9" s="75">
        <f t="shared" si="4"/>
        <v>0</v>
      </c>
      <c r="M9" s="75">
        <f t="shared" si="4"/>
        <v>0</v>
      </c>
      <c r="N9" s="75">
        <f t="shared" si="4"/>
        <v>0</v>
      </c>
    </row>
    <row r="10" spans="1:14" s="56" customFormat="1" x14ac:dyDescent="0.3">
      <c r="A10" s="76"/>
      <c r="B10" s="53"/>
      <c r="C10" s="54"/>
      <c r="D10" s="75">
        <f t="shared" ref="D10:N10" si="5">+C10</f>
        <v>0</v>
      </c>
      <c r="E10" s="75">
        <f t="shared" si="5"/>
        <v>0</v>
      </c>
      <c r="F10" s="75">
        <f t="shared" si="5"/>
        <v>0</v>
      </c>
      <c r="G10" s="75">
        <f t="shared" si="5"/>
        <v>0</v>
      </c>
      <c r="H10" s="75">
        <f t="shared" si="5"/>
        <v>0</v>
      </c>
      <c r="I10" s="75">
        <f t="shared" si="5"/>
        <v>0</v>
      </c>
      <c r="J10" s="75">
        <f t="shared" si="5"/>
        <v>0</v>
      </c>
      <c r="K10" s="75">
        <f t="shared" si="5"/>
        <v>0</v>
      </c>
      <c r="L10" s="75">
        <f t="shared" si="5"/>
        <v>0</v>
      </c>
      <c r="M10" s="75">
        <f t="shared" si="5"/>
        <v>0</v>
      </c>
      <c r="N10" s="75">
        <f t="shared" si="5"/>
        <v>0</v>
      </c>
    </row>
    <row r="11" spans="1:14" s="56" customFormat="1" x14ac:dyDescent="0.3">
      <c r="A11" s="76"/>
      <c r="B11" s="53"/>
      <c r="C11" s="54"/>
      <c r="D11" s="75">
        <f t="shared" ref="D11:N11" si="6">+C11</f>
        <v>0</v>
      </c>
      <c r="E11" s="75">
        <f t="shared" si="6"/>
        <v>0</v>
      </c>
      <c r="F11" s="75">
        <f t="shared" si="6"/>
        <v>0</v>
      </c>
      <c r="G11" s="75">
        <f t="shared" si="6"/>
        <v>0</v>
      </c>
      <c r="H11" s="75">
        <f t="shared" si="6"/>
        <v>0</v>
      </c>
      <c r="I11" s="75">
        <f t="shared" si="6"/>
        <v>0</v>
      </c>
      <c r="J11" s="75">
        <f t="shared" si="6"/>
        <v>0</v>
      </c>
      <c r="K11" s="75">
        <f t="shared" si="6"/>
        <v>0</v>
      </c>
      <c r="L11" s="75">
        <f t="shared" si="6"/>
        <v>0</v>
      </c>
      <c r="M11" s="75">
        <f t="shared" si="6"/>
        <v>0</v>
      </c>
      <c r="N11" s="75">
        <f t="shared" si="6"/>
        <v>0</v>
      </c>
    </row>
    <row r="12" spans="1:14" s="56" customFormat="1" x14ac:dyDescent="0.3">
      <c r="A12" s="76"/>
      <c r="B12" s="53"/>
      <c r="C12" s="54"/>
      <c r="D12" s="75">
        <f t="shared" ref="D12:N12" si="7">+C12</f>
        <v>0</v>
      </c>
      <c r="E12" s="75">
        <f t="shared" si="7"/>
        <v>0</v>
      </c>
      <c r="F12" s="75">
        <f t="shared" si="7"/>
        <v>0</v>
      </c>
      <c r="G12" s="75">
        <f t="shared" si="7"/>
        <v>0</v>
      </c>
      <c r="H12" s="75">
        <f t="shared" si="7"/>
        <v>0</v>
      </c>
      <c r="I12" s="75">
        <f t="shared" si="7"/>
        <v>0</v>
      </c>
      <c r="J12" s="75">
        <f t="shared" si="7"/>
        <v>0</v>
      </c>
      <c r="K12" s="75">
        <f t="shared" si="7"/>
        <v>0</v>
      </c>
      <c r="L12" s="75">
        <f t="shared" si="7"/>
        <v>0</v>
      </c>
      <c r="M12" s="75">
        <f t="shared" si="7"/>
        <v>0</v>
      </c>
      <c r="N12" s="75">
        <f t="shared" si="7"/>
        <v>0</v>
      </c>
    </row>
    <row r="13" spans="1:14" s="56" customFormat="1" x14ac:dyDescent="0.3">
      <c r="A13" s="76"/>
      <c r="B13" s="53"/>
      <c r="C13" s="54"/>
      <c r="D13" s="75">
        <f t="shared" ref="D13:N13" si="8">+C13</f>
        <v>0</v>
      </c>
      <c r="E13" s="75">
        <f t="shared" si="8"/>
        <v>0</v>
      </c>
      <c r="F13" s="75">
        <f t="shared" si="8"/>
        <v>0</v>
      </c>
      <c r="G13" s="75">
        <f t="shared" si="8"/>
        <v>0</v>
      </c>
      <c r="H13" s="75">
        <f t="shared" si="8"/>
        <v>0</v>
      </c>
      <c r="I13" s="75">
        <f t="shared" si="8"/>
        <v>0</v>
      </c>
      <c r="J13" s="75">
        <f t="shared" si="8"/>
        <v>0</v>
      </c>
      <c r="K13" s="75">
        <f t="shared" si="8"/>
        <v>0</v>
      </c>
      <c r="L13" s="75">
        <f t="shared" si="8"/>
        <v>0</v>
      </c>
      <c r="M13" s="75">
        <f t="shared" si="8"/>
        <v>0</v>
      </c>
      <c r="N13" s="75">
        <f t="shared" si="8"/>
        <v>0</v>
      </c>
    </row>
    <row r="14" spans="1:14" ht="15" thickBot="1" x14ac:dyDescent="0.35">
      <c r="C14" s="73"/>
    </row>
    <row r="15" spans="1:14" ht="15" thickBot="1" x14ac:dyDescent="0.35">
      <c r="A15" s="489" t="s">
        <v>55</v>
      </c>
      <c r="B15" s="490"/>
      <c r="C15" s="490"/>
      <c r="D15" s="490"/>
      <c r="E15" s="490"/>
      <c r="F15" s="490"/>
      <c r="G15" s="491"/>
      <c r="H15" s="68"/>
      <c r="I15" s="68"/>
    </row>
    <row r="16" spans="1:14" ht="18" customHeight="1" x14ac:dyDescent="0.3">
      <c r="A16" s="506" t="s">
        <v>63</v>
      </c>
      <c r="B16" s="507"/>
      <c r="C16" s="507"/>
      <c r="D16" s="507"/>
      <c r="E16" s="507"/>
      <c r="F16" s="507"/>
      <c r="G16" s="508"/>
      <c r="H16" s="69"/>
      <c r="I16" s="69"/>
      <c r="J16" s="69"/>
    </row>
    <row r="17" spans="1:14" ht="32.1" customHeight="1" x14ac:dyDescent="0.3">
      <c r="A17" s="509" t="s">
        <v>389</v>
      </c>
      <c r="B17" s="510"/>
      <c r="C17" s="510"/>
      <c r="D17" s="510"/>
      <c r="E17" s="510"/>
      <c r="F17" s="510"/>
      <c r="G17" s="511"/>
      <c r="H17" s="68"/>
      <c r="I17" s="68"/>
    </row>
    <row r="18" spans="1:14" ht="18" customHeight="1" x14ac:dyDescent="0.3">
      <c r="A18" s="475" t="s">
        <v>72</v>
      </c>
      <c r="B18" s="467"/>
      <c r="C18" s="467"/>
      <c r="D18" s="467"/>
      <c r="E18" s="467"/>
      <c r="F18" s="467"/>
      <c r="G18" s="468"/>
      <c r="H18" s="68"/>
      <c r="I18" s="68"/>
    </row>
    <row r="19" spans="1:14" ht="32.1" customHeight="1" x14ac:dyDescent="0.3">
      <c r="A19" s="475" t="s">
        <v>66</v>
      </c>
      <c r="B19" s="467"/>
      <c r="C19" s="467"/>
      <c r="D19" s="467"/>
      <c r="E19" s="467"/>
      <c r="F19" s="467"/>
      <c r="G19" s="468"/>
      <c r="H19" s="69"/>
      <c r="I19" s="69"/>
      <c r="J19" s="69"/>
    </row>
    <row r="20" spans="1:14" ht="18" customHeight="1" thickBot="1" x14ac:dyDescent="0.35">
      <c r="A20" s="503" t="s">
        <v>67</v>
      </c>
      <c r="B20" s="504"/>
      <c r="C20" s="504"/>
      <c r="D20" s="504"/>
      <c r="E20" s="504"/>
      <c r="F20" s="504"/>
      <c r="G20" s="505"/>
    </row>
    <row r="21" spans="1:14" x14ac:dyDescent="0.3">
      <c r="A21" s="9"/>
      <c r="B21" s="9"/>
    </row>
    <row r="22" spans="1:14" x14ac:dyDescent="0.3">
      <c r="A22" s="9"/>
      <c r="B22" s="9"/>
    </row>
    <row r="23" spans="1:14" x14ac:dyDescent="0.3">
      <c r="A23" s="502" t="s">
        <v>73</v>
      </c>
      <c r="B23" s="502"/>
      <c r="C23" s="502"/>
    </row>
    <row r="24" spans="1:14" x14ac:dyDescent="0.3">
      <c r="A24" s="77" t="s">
        <v>70</v>
      </c>
      <c r="B24" s="78"/>
      <c r="C24" s="47" t="s">
        <v>61</v>
      </c>
      <c r="D24" s="664" t="s">
        <v>74</v>
      </c>
      <c r="E24" s="665"/>
      <c r="F24" s="665"/>
      <c r="G24" s="665"/>
      <c r="H24" s="665"/>
      <c r="I24" s="665"/>
      <c r="J24" s="665"/>
      <c r="K24" s="665"/>
      <c r="L24" s="665"/>
      <c r="M24" s="665"/>
      <c r="N24" s="665"/>
    </row>
    <row r="25" spans="1:14" x14ac:dyDescent="0.3">
      <c r="A25" s="79"/>
      <c r="B25" s="80"/>
      <c r="C25" s="47">
        <f t="shared" ref="C25:M25" si="9">+C4</f>
        <v>2022</v>
      </c>
      <c r="D25" s="48">
        <f t="shared" si="9"/>
        <v>2023</v>
      </c>
      <c r="E25" s="48">
        <f t="shared" si="9"/>
        <v>2024</v>
      </c>
      <c r="F25" s="48">
        <f t="shared" si="9"/>
        <v>2025</v>
      </c>
      <c r="G25" s="48">
        <f t="shared" si="9"/>
        <v>2026</v>
      </c>
      <c r="H25" s="48">
        <f t="shared" si="9"/>
        <v>2027</v>
      </c>
      <c r="I25" s="48">
        <f t="shared" si="9"/>
        <v>2028</v>
      </c>
      <c r="J25" s="48">
        <f t="shared" si="9"/>
        <v>2029</v>
      </c>
      <c r="K25" s="48">
        <f t="shared" si="9"/>
        <v>2030</v>
      </c>
      <c r="L25" s="48">
        <f t="shared" si="9"/>
        <v>2031</v>
      </c>
      <c r="M25" s="48">
        <f t="shared" si="9"/>
        <v>2032</v>
      </c>
      <c r="N25" s="386">
        <f t="shared" ref="N25" si="10">+N4</f>
        <v>2033</v>
      </c>
    </row>
    <row r="26" spans="1:14" x14ac:dyDescent="0.3">
      <c r="A26" s="81" t="s">
        <v>75</v>
      </c>
      <c r="B26" s="82"/>
      <c r="C26" s="83">
        <f t="shared" ref="C26:M26" si="11">+SUM(C27:C36)</f>
        <v>0</v>
      </c>
      <c r="D26" s="84">
        <f t="shared" si="11"/>
        <v>0</v>
      </c>
      <c r="E26" s="84">
        <f t="shared" si="11"/>
        <v>0</v>
      </c>
      <c r="F26" s="84">
        <f t="shared" si="11"/>
        <v>0</v>
      </c>
      <c r="G26" s="84">
        <f t="shared" si="11"/>
        <v>0</v>
      </c>
      <c r="H26" s="84">
        <f t="shared" si="11"/>
        <v>0</v>
      </c>
      <c r="I26" s="84">
        <f t="shared" si="11"/>
        <v>0</v>
      </c>
      <c r="J26" s="84">
        <f t="shared" si="11"/>
        <v>0</v>
      </c>
      <c r="K26" s="84">
        <f t="shared" si="11"/>
        <v>0</v>
      </c>
      <c r="L26" s="84">
        <f t="shared" si="11"/>
        <v>0</v>
      </c>
      <c r="M26" s="84">
        <f t="shared" si="11"/>
        <v>0</v>
      </c>
      <c r="N26" s="84">
        <f t="shared" ref="N26" si="12">+SUM(N27:N36)</f>
        <v>0</v>
      </c>
    </row>
    <row r="27" spans="1:14" ht="6" customHeight="1" x14ac:dyDescent="0.3">
      <c r="A27" s="85"/>
      <c r="B27" s="86"/>
      <c r="C27" s="51"/>
      <c r="D27" s="51"/>
      <c r="E27" s="51"/>
      <c r="F27" s="51"/>
      <c r="G27" s="51"/>
      <c r="H27" s="51"/>
      <c r="I27" s="51"/>
      <c r="J27" s="51"/>
      <c r="K27" s="51"/>
      <c r="L27" s="51"/>
      <c r="M27" s="51"/>
      <c r="N27" s="51"/>
    </row>
    <row r="28" spans="1:14" s="56" customFormat="1" x14ac:dyDescent="0.3">
      <c r="A28" s="87"/>
      <c r="B28" s="88"/>
      <c r="C28" s="89"/>
      <c r="D28" s="55">
        <f>+C28</f>
        <v>0</v>
      </c>
      <c r="E28" s="55">
        <f t="shared" ref="E28:N28" si="13">+D28</f>
        <v>0</v>
      </c>
      <c r="F28" s="55">
        <f t="shared" si="13"/>
        <v>0</v>
      </c>
      <c r="G28" s="55">
        <f t="shared" si="13"/>
        <v>0</v>
      </c>
      <c r="H28" s="55">
        <f t="shared" si="13"/>
        <v>0</v>
      </c>
      <c r="I28" s="55">
        <f t="shared" si="13"/>
        <v>0</v>
      </c>
      <c r="J28" s="55">
        <f t="shared" si="13"/>
        <v>0</v>
      </c>
      <c r="K28" s="55">
        <f t="shared" si="13"/>
        <v>0</v>
      </c>
      <c r="L28" s="55">
        <f t="shared" si="13"/>
        <v>0</v>
      </c>
      <c r="M28" s="55">
        <f t="shared" si="13"/>
        <v>0</v>
      </c>
      <c r="N28" s="55">
        <f t="shared" si="13"/>
        <v>0</v>
      </c>
    </row>
    <row r="29" spans="1:14" s="56" customFormat="1" x14ac:dyDescent="0.3">
      <c r="A29" s="87"/>
      <c r="B29" s="88"/>
      <c r="C29" s="89"/>
      <c r="D29" s="55">
        <f t="shared" ref="D29:N29" si="14">+C29</f>
        <v>0</v>
      </c>
      <c r="E29" s="55">
        <f t="shared" si="14"/>
        <v>0</v>
      </c>
      <c r="F29" s="55">
        <f t="shared" si="14"/>
        <v>0</v>
      </c>
      <c r="G29" s="55">
        <f t="shared" si="14"/>
        <v>0</v>
      </c>
      <c r="H29" s="55">
        <f t="shared" si="14"/>
        <v>0</v>
      </c>
      <c r="I29" s="55">
        <f t="shared" si="14"/>
        <v>0</v>
      </c>
      <c r="J29" s="55">
        <f t="shared" si="14"/>
        <v>0</v>
      </c>
      <c r="K29" s="55">
        <f t="shared" si="14"/>
        <v>0</v>
      </c>
      <c r="L29" s="55">
        <f t="shared" si="14"/>
        <v>0</v>
      </c>
      <c r="M29" s="55">
        <f t="shared" si="14"/>
        <v>0</v>
      </c>
      <c r="N29" s="55">
        <f t="shared" si="14"/>
        <v>0</v>
      </c>
    </row>
    <row r="30" spans="1:14" s="56" customFormat="1" x14ac:dyDescent="0.3">
      <c r="A30" s="87"/>
      <c r="B30" s="88"/>
      <c r="C30" s="89"/>
      <c r="D30" s="55">
        <f t="shared" ref="D30:N30" si="15">+C30</f>
        <v>0</v>
      </c>
      <c r="E30" s="55">
        <f t="shared" si="15"/>
        <v>0</v>
      </c>
      <c r="F30" s="55">
        <f t="shared" si="15"/>
        <v>0</v>
      </c>
      <c r="G30" s="55">
        <f t="shared" si="15"/>
        <v>0</v>
      </c>
      <c r="H30" s="55">
        <f t="shared" si="15"/>
        <v>0</v>
      </c>
      <c r="I30" s="55">
        <f t="shared" si="15"/>
        <v>0</v>
      </c>
      <c r="J30" s="55">
        <f t="shared" si="15"/>
        <v>0</v>
      </c>
      <c r="K30" s="55">
        <f t="shared" si="15"/>
        <v>0</v>
      </c>
      <c r="L30" s="55">
        <f t="shared" si="15"/>
        <v>0</v>
      </c>
      <c r="M30" s="55">
        <f t="shared" si="15"/>
        <v>0</v>
      </c>
      <c r="N30" s="55">
        <f t="shared" si="15"/>
        <v>0</v>
      </c>
    </row>
    <row r="31" spans="1:14" s="56" customFormat="1" x14ac:dyDescent="0.3">
      <c r="A31" s="87"/>
      <c r="B31" s="88"/>
      <c r="C31" s="89"/>
      <c r="D31" s="55">
        <f t="shared" ref="D31:N31" si="16">+C31</f>
        <v>0</v>
      </c>
      <c r="E31" s="55">
        <f t="shared" si="16"/>
        <v>0</v>
      </c>
      <c r="F31" s="55">
        <f t="shared" si="16"/>
        <v>0</v>
      </c>
      <c r="G31" s="55">
        <f t="shared" si="16"/>
        <v>0</v>
      </c>
      <c r="H31" s="55">
        <f t="shared" si="16"/>
        <v>0</v>
      </c>
      <c r="I31" s="55">
        <f t="shared" si="16"/>
        <v>0</v>
      </c>
      <c r="J31" s="55">
        <f t="shared" si="16"/>
        <v>0</v>
      </c>
      <c r="K31" s="55">
        <f t="shared" si="16"/>
        <v>0</v>
      </c>
      <c r="L31" s="55">
        <f t="shared" si="16"/>
        <v>0</v>
      </c>
      <c r="M31" s="55">
        <f t="shared" si="16"/>
        <v>0</v>
      </c>
      <c r="N31" s="55">
        <f t="shared" si="16"/>
        <v>0</v>
      </c>
    </row>
    <row r="32" spans="1:14" s="56" customFormat="1" x14ac:dyDescent="0.3">
      <c r="A32" s="87"/>
      <c r="B32" s="88"/>
      <c r="C32" s="89"/>
      <c r="D32" s="55">
        <f t="shared" ref="D32:N32" si="17">+C32</f>
        <v>0</v>
      </c>
      <c r="E32" s="55">
        <f t="shared" si="17"/>
        <v>0</v>
      </c>
      <c r="F32" s="55">
        <f t="shared" si="17"/>
        <v>0</v>
      </c>
      <c r="G32" s="55">
        <f t="shared" si="17"/>
        <v>0</v>
      </c>
      <c r="H32" s="55">
        <f t="shared" si="17"/>
        <v>0</v>
      </c>
      <c r="I32" s="55">
        <f t="shared" si="17"/>
        <v>0</v>
      </c>
      <c r="J32" s="55">
        <f t="shared" si="17"/>
        <v>0</v>
      </c>
      <c r="K32" s="55">
        <f t="shared" si="17"/>
        <v>0</v>
      </c>
      <c r="L32" s="55">
        <f t="shared" si="17"/>
        <v>0</v>
      </c>
      <c r="M32" s="55">
        <f t="shared" si="17"/>
        <v>0</v>
      </c>
      <c r="N32" s="55">
        <f t="shared" si="17"/>
        <v>0</v>
      </c>
    </row>
    <row r="33" spans="1:14" s="56" customFormat="1" x14ac:dyDescent="0.3">
      <c r="A33" s="90"/>
      <c r="B33" s="91"/>
      <c r="C33" s="92"/>
      <c r="D33" s="93">
        <f t="shared" ref="D33:N33" si="18">+C33</f>
        <v>0</v>
      </c>
      <c r="E33" s="93">
        <f t="shared" si="18"/>
        <v>0</v>
      </c>
      <c r="F33" s="55">
        <f t="shared" si="18"/>
        <v>0</v>
      </c>
      <c r="G33" s="55">
        <f t="shared" si="18"/>
        <v>0</v>
      </c>
      <c r="H33" s="55">
        <f t="shared" si="18"/>
        <v>0</v>
      </c>
      <c r="I33" s="55">
        <f t="shared" si="18"/>
        <v>0</v>
      </c>
      <c r="J33" s="55">
        <f t="shared" si="18"/>
        <v>0</v>
      </c>
      <c r="K33" s="55">
        <f t="shared" si="18"/>
        <v>0</v>
      </c>
      <c r="L33" s="55">
        <f t="shared" si="18"/>
        <v>0</v>
      </c>
      <c r="M33" s="55">
        <f t="shared" si="18"/>
        <v>0</v>
      </c>
      <c r="N33" s="55">
        <f t="shared" si="18"/>
        <v>0</v>
      </c>
    </row>
    <row r="34" spans="1:14" s="56" customFormat="1" x14ac:dyDescent="0.3">
      <c r="A34" s="94"/>
      <c r="B34" s="95"/>
      <c r="C34" s="96"/>
      <c r="D34" s="97">
        <f t="shared" ref="D34:N34" si="19">+C34</f>
        <v>0</v>
      </c>
      <c r="E34" s="97">
        <f t="shared" si="19"/>
        <v>0</v>
      </c>
      <c r="F34" s="55">
        <f t="shared" si="19"/>
        <v>0</v>
      </c>
      <c r="G34" s="55">
        <f t="shared" si="19"/>
        <v>0</v>
      </c>
      <c r="H34" s="55">
        <f t="shared" si="19"/>
        <v>0</v>
      </c>
      <c r="I34" s="55">
        <f t="shared" si="19"/>
        <v>0</v>
      </c>
      <c r="J34" s="55">
        <f t="shared" si="19"/>
        <v>0</v>
      </c>
      <c r="K34" s="55">
        <f t="shared" si="19"/>
        <v>0</v>
      </c>
      <c r="L34" s="55">
        <f t="shared" si="19"/>
        <v>0</v>
      </c>
      <c r="M34" s="55">
        <f t="shared" si="19"/>
        <v>0</v>
      </c>
      <c r="N34" s="55">
        <f t="shared" si="19"/>
        <v>0</v>
      </c>
    </row>
    <row r="35" spans="1:14" s="56" customFormat="1" x14ac:dyDescent="0.3">
      <c r="A35" s="90"/>
      <c r="B35" s="91"/>
      <c r="C35" s="92"/>
      <c r="D35" s="93">
        <f t="shared" ref="D35:N35" si="20">+C35</f>
        <v>0</v>
      </c>
      <c r="E35" s="93">
        <f t="shared" si="20"/>
        <v>0</v>
      </c>
      <c r="F35" s="55">
        <f t="shared" si="20"/>
        <v>0</v>
      </c>
      <c r="G35" s="55">
        <f t="shared" si="20"/>
        <v>0</v>
      </c>
      <c r="H35" s="55">
        <f t="shared" si="20"/>
        <v>0</v>
      </c>
      <c r="I35" s="55">
        <f t="shared" si="20"/>
        <v>0</v>
      </c>
      <c r="J35" s="55">
        <f t="shared" si="20"/>
        <v>0</v>
      </c>
      <c r="K35" s="55">
        <f t="shared" si="20"/>
        <v>0</v>
      </c>
      <c r="L35" s="55">
        <f t="shared" si="20"/>
        <v>0</v>
      </c>
      <c r="M35" s="55">
        <f t="shared" si="20"/>
        <v>0</v>
      </c>
      <c r="N35" s="55">
        <f t="shared" si="20"/>
        <v>0</v>
      </c>
    </row>
    <row r="36" spans="1:14" ht="6" customHeight="1" x14ac:dyDescent="0.3">
      <c r="A36" s="85"/>
      <c r="B36" s="86"/>
      <c r="C36" s="51"/>
      <c r="D36" s="51"/>
      <c r="E36" s="51"/>
      <c r="F36" s="51"/>
      <c r="G36" s="51"/>
      <c r="H36" s="51"/>
      <c r="I36" s="51"/>
      <c r="J36" s="51"/>
      <c r="K36" s="51"/>
      <c r="L36" s="51"/>
      <c r="M36" s="51"/>
      <c r="N36" s="51"/>
    </row>
    <row r="37" spans="1:14" x14ac:dyDescent="0.3">
      <c r="A37" s="81" t="s">
        <v>76</v>
      </c>
      <c r="B37" s="98"/>
      <c r="C37" s="99">
        <f>+SUM(C38:C42)</f>
        <v>0</v>
      </c>
      <c r="D37" s="84">
        <f t="shared" ref="D37:M37" si="21">+SUM(D38:D42)</f>
        <v>0</v>
      </c>
      <c r="E37" s="84">
        <f t="shared" si="21"/>
        <v>0</v>
      </c>
      <c r="F37" s="84">
        <f t="shared" si="21"/>
        <v>0</v>
      </c>
      <c r="G37" s="84">
        <f t="shared" si="21"/>
        <v>0</v>
      </c>
      <c r="H37" s="84">
        <f t="shared" si="21"/>
        <v>0</v>
      </c>
      <c r="I37" s="84">
        <f t="shared" si="21"/>
        <v>0</v>
      </c>
      <c r="J37" s="84">
        <f t="shared" si="21"/>
        <v>0</v>
      </c>
      <c r="K37" s="84">
        <f t="shared" si="21"/>
        <v>0</v>
      </c>
      <c r="L37" s="84">
        <f t="shared" si="21"/>
        <v>0</v>
      </c>
      <c r="M37" s="84">
        <f t="shared" si="21"/>
        <v>0</v>
      </c>
      <c r="N37" s="84">
        <f t="shared" ref="N37" si="22">+SUM(N38:N42)</f>
        <v>0</v>
      </c>
    </row>
    <row r="38" spans="1:14" ht="6" customHeight="1" x14ac:dyDescent="0.3">
      <c r="A38" s="85"/>
      <c r="B38" s="86"/>
      <c r="C38" s="51"/>
      <c r="D38" s="51"/>
      <c r="E38" s="51"/>
      <c r="F38" s="51"/>
      <c r="G38" s="51"/>
      <c r="H38" s="51"/>
      <c r="I38" s="51"/>
      <c r="J38" s="51"/>
      <c r="K38" s="51"/>
      <c r="L38" s="51"/>
      <c r="M38" s="51"/>
      <c r="N38" s="51"/>
    </row>
    <row r="39" spans="1:14" s="56" customFormat="1" x14ac:dyDescent="0.3">
      <c r="A39" s="100"/>
      <c r="B39" s="101"/>
      <c r="C39" s="102"/>
      <c r="D39" s="93">
        <f>+C39</f>
        <v>0</v>
      </c>
      <c r="E39" s="93">
        <f t="shared" ref="E39:N39" si="23">+D39</f>
        <v>0</v>
      </c>
      <c r="F39" s="55">
        <f t="shared" si="23"/>
        <v>0</v>
      </c>
      <c r="G39" s="55">
        <f t="shared" si="23"/>
        <v>0</v>
      </c>
      <c r="H39" s="55">
        <f t="shared" si="23"/>
        <v>0</v>
      </c>
      <c r="I39" s="55">
        <f t="shared" si="23"/>
        <v>0</v>
      </c>
      <c r="J39" s="55">
        <f t="shared" si="23"/>
        <v>0</v>
      </c>
      <c r="K39" s="55">
        <f t="shared" si="23"/>
        <v>0</v>
      </c>
      <c r="L39" s="55">
        <f t="shared" si="23"/>
        <v>0</v>
      </c>
      <c r="M39" s="55">
        <f t="shared" si="23"/>
        <v>0</v>
      </c>
      <c r="N39" s="55">
        <f t="shared" si="23"/>
        <v>0</v>
      </c>
    </row>
    <row r="40" spans="1:14" s="56" customFormat="1" x14ac:dyDescent="0.3">
      <c r="A40" s="100"/>
      <c r="B40" s="101"/>
      <c r="C40" s="102"/>
      <c r="D40" s="93">
        <f t="shared" ref="D40:N40" si="24">+C40</f>
        <v>0</v>
      </c>
      <c r="E40" s="93">
        <f t="shared" si="24"/>
        <v>0</v>
      </c>
      <c r="F40" s="55">
        <f t="shared" si="24"/>
        <v>0</v>
      </c>
      <c r="G40" s="55">
        <f t="shared" si="24"/>
        <v>0</v>
      </c>
      <c r="H40" s="55">
        <f t="shared" si="24"/>
        <v>0</v>
      </c>
      <c r="I40" s="55">
        <f t="shared" si="24"/>
        <v>0</v>
      </c>
      <c r="J40" s="55">
        <f t="shared" si="24"/>
        <v>0</v>
      </c>
      <c r="K40" s="55">
        <f t="shared" si="24"/>
        <v>0</v>
      </c>
      <c r="L40" s="55">
        <f t="shared" si="24"/>
        <v>0</v>
      </c>
      <c r="M40" s="55">
        <f t="shared" si="24"/>
        <v>0</v>
      </c>
      <c r="N40" s="55">
        <f t="shared" si="24"/>
        <v>0</v>
      </c>
    </row>
    <row r="41" spans="1:14" s="56" customFormat="1" x14ac:dyDescent="0.3">
      <c r="A41" s="103"/>
      <c r="B41" s="88"/>
      <c r="C41" s="89"/>
      <c r="D41" s="55">
        <f t="shared" ref="D41:N41" si="25">+C41</f>
        <v>0</v>
      </c>
      <c r="E41" s="55">
        <f t="shared" si="25"/>
        <v>0</v>
      </c>
      <c r="F41" s="55">
        <f t="shared" si="25"/>
        <v>0</v>
      </c>
      <c r="G41" s="55">
        <f t="shared" si="25"/>
        <v>0</v>
      </c>
      <c r="H41" s="55">
        <f t="shared" si="25"/>
        <v>0</v>
      </c>
      <c r="I41" s="55">
        <f t="shared" si="25"/>
        <v>0</v>
      </c>
      <c r="J41" s="55">
        <f t="shared" si="25"/>
        <v>0</v>
      </c>
      <c r="K41" s="55">
        <f t="shared" si="25"/>
        <v>0</v>
      </c>
      <c r="L41" s="55">
        <f t="shared" si="25"/>
        <v>0</v>
      </c>
      <c r="M41" s="55">
        <f t="shared" si="25"/>
        <v>0</v>
      </c>
      <c r="N41" s="55">
        <f t="shared" si="25"/>
        <v>0</v>
      </c>
    </row>
    <row r="42" spans="1:14" ht="6" customHeight="1" x14ac:dyDescent="0.3">
      <c r="A42" s="85"/>
      <c r="B42" s="86"/>
      <c r="C42" s="51"/>
      <c r="D42" s="51"/>
      <c r="E42" s="51"/>
      <c r="F42" s="51"/>
      <c r="G42" s="51"/>
      <c r="H42" s="51"/>
      <c r="I42" s="51"/>
      <c r="J42" s="51"/>
      <c r="K42" s="51"/>
      <c r="L42" s="51"/>
      <c r="M42" s="51"/>
      <c r="N42" s="51"/>
    </row>
    <row r="43" spans="1:14" x14ac:dyDescent="0.3">
      <c r="A43" s="81" t="s">
        <v>77</v>
      </c>
      <c r="B43" s="98"/>
      <c r="C43" s="99">
        <f t="shared" ref="C43:M43" si="26">+SUM(C44:C51)</f>
        <v>0</v>
      </c>
      <c r="D43" s="84">
        <f t="shared" si="26"/>
        <v>0</v>
      </c>
      <c r="E43" s="84">
        <f t="shared" si="26"/>
        <v>0</v>
      </c>
      <c r="F43" s="84">
        <f t="shared" si="26"/>
        <v>0</v>
      </c>
      <c r="G43" s="84">
        <f t="shared" si="26"/>
        <v>0</v>
      </c>
      <c r="H43" s="84">
        <f t="shared" si="26"/>
        <v>0</v>
      </c>
      <c r="I43" s="84">
        <f t="shared" si="26"/>
        <v>0</v>
      </c>
      <c r="J43" s="84">
        <f t="shared" si="26"/>
        <v>0</v>
      </c>
      <c r="K43" s="84">
        <f t="shared" si="26"/>
        <v>0</v>
      </c>
      <c r="L43" s="84">
        <f t="shared" si="26"/>
        <v>0</v>
      </c>
      <c r="M43" s="84">
        <f t="shared" si="26"/>
        <v>0</v>
      </c>
      <c r="N43" s="84">
        <f t="shared" ref="N43" si="27">+SUM(N44:N51)</f>
        <v>0</v>
      </c>
    </row>
    <row r="44" spans="1:14" ht="6" customHeight="1" x14ac:dyDescent="0.3">
      <c r="A44" s="85"/>
      <c r="B44" s="86"/>
      <c r="C44" s="51"/>
      <c r="D44" s="51"/>
      <c r="E44" s="51"/>
      <c r="F44" s="51"/>
      <c r="G44" s="51"/>
      <c r="H44" s="51"/>
      <c r="I44" s="51"/>
      <c r="J44" s="51"/>
      <c r="K44" s="51"/>
      <c r="L44" s="51"/>
      <c r="M44" s="51"/>
      <c r="N44" s="51"/>
    </row>
    <row r="45" spans="1:14" s="56" customFormat="1" x14ac:dyDescent="0.3">
      <c r="A45" s="104"/>
      <c r="B45" s="91"/>
      <c r="C45" s="92"/>
      <c r="D45" s="93">
        <f t="shared" ref="D45:N45" si="28">+C45</f>
        <v>0</v>
      </c>
      <c r="E45" s="93">
        <f t="shared" si="28"/>
        <v>0</v>
      </c>
      <c r="F45" s="55">
        <f t="shared" si="28"/>
        <v>0</v>
      </c>
      <c r="G45" s="55">
        <f t="shared" si="28"/>
        <v>0</v>
      </c>
      <c r="H45" s="55">
        <f t="shared" si="28"/>
        <v>0</v>
      </c>
      <c r="I45" s="55">
        <f t="shared" si="28"/>
        <v>0</v>
      </c>
      <c r="J45" s="55">
        <f t="shared" si="28"/>
        <v>0</v>
      </c>
      <c r="K45" s="55">
        <f t="shared" si="28"/>
        <v>0</v>
      </c>
      <c r="L45" s="55">
        <f t="shared" si="28"/>
        <v>0</v>
      </c>
      <c r="M45" s="55">
        <f t="shared" si="28"/>
        <v>0</v>
      </c>
      <c r="N45" s="55">
        <f t="shared" si="28"/>
        <v>0</v>
      </c>
    </row>
    <row r="46" spans="1:14" s="56" customFormat="1" x14ac:dyDescent="0.3">
      <c r="A46" s="104"/>
      <c r="B46" s="91"/>
      <c r="C46" s="92"/>
      <c r="D46" s="93">
        <f t="shared" ref="D46:N46" si="29">+C46</f>
        <v>0</v>
      </c>
      <c r="E46" s="93">
        <f t="shared" si="29"/>
        <v>0</v>
      </c>
      <c r="F46" s="55">
        <f t="shared" si="29"/>
        <v>0</v>
      </c>
      <c r="G46" s="55">
        <f t="shared" si="29"/>
        <v>0</v>
      </c>
      <c r="H46" s="55">
        <f t="shared" si="29"/>
        <v>0</v>
      </c>
      <c r="I46" s="55">
        <f t="shared" si="29"/>
        <v>0</v>
      </c>
      <c r="J46" s="55">
        <f t="shared" si="29"/>
        <v>0</v>
      </c>
      <c r="K46" s="55">
        <f t="shared" si="29"/>
        <v>0</v>
      </c>
      <c r="L46" s="55">
        <f t="shared" si="29"/>
        <v>0</v>
      </c>
      <c r="M46" s="55">
        <f t="shared" si="29"/>
        <v>0</v>
      </c>
      <c r="N46" s="55">
        <f t="shared" si="29"/>
        <v>0</v>
      </c>
    </row>
    <row r="47" spans="1:14" s="56" customFormat="1" x14ac:dyDescent="0.3">
      <c r="A47" s="100"/>
      <c r="B47" s="91"/>
      <c r="C47" s="92"/>
      <c r="D47" s="93">
        <f t="shared" ref="D47:N47" si="30">+C47</f>
        <v>0</v>
      </c>
      <c r="E47" s="93">
        <f t="shared" si="30"/>
        <v>0</v>
      </c>
      <c r="F47" s="55">
        <f t="shared" si="30"/>
        <v>0</v>
      </c>
      <c r="G47" s="55">
        <f t="shared" si="30"/>
        <v>0</v>
      </c>
      <c r="H47" s="55">
        <f t="shared" si="30"/>
        <v>0</v>
      </c>
      <c r="I47" s="55">
        <f t="shared" si="30"/>
        <v>0</v>
      </c>
      <c r="J47" s="55">
        <f t="shared" si="30"/>
        <v>0</v>
      </c>
      <c r="K47" s="55">
        <f t="shared" si="30"/>
        <v>0</v>
      </c>
      <c r="L47" s="55">
        <f t="shared" si="30"/>
        <v>0</v>
      </c>
      <c r="M47" s="55">
        <f t="shared" si="30"/>
        <v>0</v>
      </c>
      <c r="N47" s="55">
        <f t="shared" si="30"/>
        <v>0</v>
      </c>
    </row>
    <row r="48" spans="1:14" s="56" customFormat="1" x14ac:dyDescent="0.3">
      <c r="A48" s="100"/>
      <c r="B48" s="91"/>
      <c r="C48" s="92"/>
      <c r="D48" s="93">
        <f t="shared" ref="D48:N48" si="31">+C48</f>
        <v>0</v>
      </c>
      <c r="E48" s="93">
        <f t="shared" si="31"/>
        <v>0</v>
      </c>
      <c r="F48" s="55">
        <f t="shared" si="31"/>
        <v>0</v>
      </c>
      <c r="G48" s="55">
        <f t="shared" si="31"/>
        <v>0</v>
      </c>
      <c r="H48" s="55">
        <f t="shared" si="31"/>
        <v>0</v>
      </c>
      <c r="I48" s="55">
        <f t="shared" si="31"/>
        <v>0</v>
      </c>
      <c r="J48" s="55">
        <f t="shared" si="31"/>
        <v>0</v>
      </c>
      <c r="K48" s="55">
        <f t="shared" si="31"/>
        <v>0</v>
      </c>
      <c r="L48" s="55">
        <f t="shared" si="31"/>
        <v>0</v>
      </c>
      <c r="M48" s="55">
        <f t="shared" si="31"/>
        <v>0</v>
      </c>
      <c r="N48" s="55">
        <f t="shared" si="31"/>
        <v>0</v>
      </c>
    </row>
    <row r="49" spans="1:14" s="56" customFormat="1" x14ac:dyDescent="0.3">
      <c r="A49" s="100"/>
      <c r="B49" s="91"/>
      <c r="C49" s="92"/>
      <c r="D49" s="93">
        <f t="shared" ref="D49:N49" si="32">+C49</f>
        <v>0</v>
      </c>
      <c r="E49" s="93">
        <f t="shared" si="32"/>
        <v>0</v>
      </c>
      <c r="F49" s="55">
        <f t="shared" si="32"/>
        <v>0</v>
      </c>
      <c r="G49" s="55">
        <f t="shared" si="32"/>
        <v>0</v>
      </c>
      <c r="H49" s="55">
        <f t="shared" si="32"/>
        <v>0</v>
      </c>
      <c r="I49" s="55">
        <f t="shared" si="32"/>
        <v>0</v>
      </c>
      <c r="J49" s="55">
        <f t="shared" si="32"/>
        <v>0</v>
      </c>
      <c r="K49" s="55">
        <f t="shared" si="32"/>
        <v>0</v>
      </c>
      <c r="L49" s="55">
        <f t="shared" si="32"/>
        <v>0</v>
      </c>
      <c r="M49" s="55">
        <f t="shared" si="32"/>
        <v>0</v>
      </c>
      <c r="N49" s="55">
        <f t="shared" si="32"/>
        <v>0</v>
      </c>
    </row>
    <row r="50" spans="1:14" s="56" customFormat="1" x14ac:dyDescent="0.3">
      <c r="A50" s="103"/>
      <c r="B50" s="88"/>
      <c r="C50" s="89"/>
      <c r="D50" s="55">
        <f t="shared" ref="D50:N50" si="33">+C50</f>
        <v>0</v>
      </c>
      <c r="E50" s="55">
        <f t="shared" si="33"/>
        <v>0</v>
      </c>
      <c r="F50" s="55">
        <f t="shared" si="33"/>
        <v>0</v>
      </c>
      <c r="G50" s="55">
        <f t="shared" si="33"/>
        <v>0</v>
      </c>
      <c r="H50" s="55">
        <f t="shared" si="33"/>
        <v>0</v>
      </c>
      <c r="I50" s="55">
        <f t="shared" si="33"/>
        <v>0</v>
      </c>
      <c r="J50" s="55">
        <f t="shared" si="33"/>
        <v>0</v>
      </c>
      <c r="K50" s="55">
        <f t="shared" si="33"/>
        <v>0</v>
      </c>
      <c r="L50" s="55">
        <f t="shared" si="33"/>
        <v>0</v>
      </c>
      <c r="M50" s="55">
        <f t="shared" si="33"/>
        <v>0</v>
      </c>
      <c r="N50" s="55">
        <f t="shared" si="33"/>
        <v>0</v>
      </c>
    </row>
    <row r="51" spans="1:14" ht="6" customHeight="1" x14ac:dyDescent="0.3">
      <c r="A51" s="85"/>
      <c r="B51" s="86"/>
      <c r="C51" s="51"/>
      <c r="D51" s="51"/>
      <c r="E51" s="51"/>
      <c r="F51" s="51"/>
      <c r="G51" s="51"/>
      <c r="H51" s="51"/>
      <c r="I51" s="51"/>
      <c r="J51" s="51"/>
      <c r="K51" s="51"/>
      <c r="L51" s="51"/>
      <c r="M51" s="51"/>
      <c r="N51" s="51"/>
    </row>
    <row r="52" spans="1:14" x14ac:dyDescent="0.3">
      <c r="A52" s="81" t="s">
        <v>78</v>
      </c>
      <c r="B52" s="98"/>
      <c r="C52" s="99">
        <f t="shared" ref="C52:M52" si="34">+SUM(C53:C57)</f>
        <v>0</v>
      </c>
      <c r="D52" s="84">
        <f t="shared" si="34"/>
        <v>0</v>
      </c>
      <c r="E52" s="84">
        <f t="shared" si="34"/>
        <v>0</v>
      </c>
      <c r="F52" s="84">
        <f t="shared" si="34"/>
        <v>0</v>
      </c>
      <c r="G52" s="84">
        <f t="shared" si="34"/>
        <v>0</v>
      </c>
      <c r="H52" s="84">
        <f t="shared" si="34"/>
        <v>0</v>
      </c>
      <c r="I52" s="84">
        <f t="shared" si="34"/>
        <v>0</v>
      </c>
      <c r="J52" s="84">
        <f t="shared" si="34"/>
        <v>0</v>
      </c>
      <c r="K52" s="84">
        <f t="shared" si="34"/>
        <v>0</v>
      </c>
      <c r="L52" s="84">
        <f t="shared" si="34"/>
        <v>0</v>
      </c>
      <c r="M52" s="84">
        <f t="shared" si="34"/>
        <v>0</v>
      </c>
      <c r="N52" s="84">
        <f t="shared" ref="N52" si="35">+SUM(N53:N57)</f>
        <v>0</v>
      </c>
    </row>
    <row r="53" spans="1:14" ht="6" customHeight="1" x14ac:dyDescent="0.3">
      <c r="A53" s="85"/>
      <c r="B53" s="86"/>
      <c r="C53" s="51"/>
      <c r="D53" s="51"/>
      <c r="E53" s="51"/>
      <c r="F53" s="51"/>
      <c r="G53" s="51"/>
      <c r="H53" s="51"/>
      <c r="I53" s="51"/>
      <c r="J53" s="51"/>
      <c r="K53" s="51"/>
      <c r="L53" s="51"/>
      <c r="M53" s="51"/>
      <c r="N53" s="51"/>
    </row>
    <row r="54" spans="1:14" s="56" customFormat="1" x14ac:dyDescent="0.3">
      <c r="A54" s="100"/>
      <c r="B54" s="91"/>
      <c r="C54" s="105"/>
      <c r="D54" s="93">
        <f t="shared" ref="D54:N54" si="36">+C54</f>
        <v>0</v>
      </c>
      <c r="E54" s="93">
        <f t="shared" si="36"/>
        <v>0</v>
      </c>
      <c r="F54" s="55">
        <f t="shared" si="36"/>
        <v>0</v>
      </c>
      <c r="G54" s="55">
        <f t="shared" si="36"/>
        <v>0</v>
      </c>
      <c r="H54" s="55">
        <f t="shared" si="36"/>
        <v>0</v>
      </c>
      <c r="I54" s="55">
        <f t="shared" si="36"/>
        <v>0</v>
      </c>
      <c r="J54" s="55">
        <f t="shared" si="36"/>
        <v>0</v>
      </c>
      <c r="K54" s="55">
        <f t="shared" si="36"/>
        <v>0</v>
      </c>
      <c r="L54" s="55">
        <f t="shared" si="36"/>
        <v>0</v>
      </c>
      <c r="M54" s="55">
        <f t="shared" si="36"/>
        <v>0</v>
      </c>
      <c r="N54" s="55">
        <f t="shared" si="36"/>
        <v>0</v>
      </c>
    </row>
    <row r="55" spans="1:14" s="56" customFormat="1" x14ac:dyDescent="0.3">
      <c r="A55" s="103"/>
      <c r="B55" s="88"/>
      <c r="C55" s="89"/>
      <c r="D55" s="55">
        <f t="shared" ref="D55:N55" si="37">+C55</f>
        <v>0</v>
      </c>
      <c r="E55" s="55">
        <f t="shared" si="37"/>
        <v>0</v>
      </c>
      <c r="F55" s="55">
        <f t="shared" si="37"/>
        <v>0</v>
      </c>
      <c r="G55" s="55">
        <f t="shared" si="37"/>
        <v>0</v>
      </c>
      <c r="H55" s="55">
        <f t="shared" si="37"/>
        <v>0</v>
      </c>
      <c r="I55" s="55">
        <f t="shared" si="37"/>
        <v>0</v>
      </c>
      <c r="J55" s="55">
        <f t="shared" si="37"/>
        <v>0</v>
      </c>
      <c r="K55" s="55">
        <f t="shared" si="37"/>
        <v>0</v>
      </c>
      <c r="L55" s="55">
        <f t="shared" si="37"/>
        <v>0</v>
      </c>
      <c r="M55" s="55">
        <f t="shared" si="37"/>
        <v>0</v>
      </c>
      <c r="N55" s="55">
        <f t="shared" si="37"/>
        <v>0</v>
      </c>
    </row>
    <row r="56" spans="1:14" s="56" customFormat="1" x14ac:dyDescent="0.3">
      <c r="A56" s="103"/>
      <c r="B56" s="88"/>
      <c r="C56" s="89"/>
      <c r="D56" s="55">
        <f t="shared" ref="D56:N56" si="38">+C56</f>
        <v>0</v>
      </c>
      <c r="E56" s="55">
        <f t="shared" si="38"/>
        <v>0</v>
      </c>
      <c r="F56" s="55">
        <f t="shared" si="38"/>
        <v>0</v>
      </c>
      <c r="G56" s="55">
        <f t="shared" si="38"/>
        <v>0</v>
      </c>
      <c r="H56" s="55">
        <f t="shared" si="38"/>
        <v>0</v>
      </c>
      <c r="I56" s="55">
        <f t="shared" si="38"/>
        <v>0</v>
      </c>
      <c r="J56" s="55">
        <f t="shared" si="38"/>
        <v>0</v>
      </c>
      <c r="K56" s="55">
        <f t="shared" si="38"/>
        <v>0</v>
      </c>
      <c r="L56" s="55">
        <f t="shared" si="38"/>
        <v>0</v>
      </c>
      <c r="M56" s="55">
        <f t="shared" si="38"/>
        <v>0</v>
      </c>
      <c r="N56" s="55">
        <f t="shared" si="38"/>
        <v>0</v>
      </c>
    </row>
    <row r="57" spans="1:14" s="9" customFormat="1" ht="6" customHeight="1" x14ac:dyDescent="0.3">
      <c r="A57" s="106" t="s">
        <v>79</v>
      </c>
      <c r="B57" s="107"/>
      <c r="C57" s="108"/>
      <c r="D57" s="108"/>
      <c r="E57" s="108"/>
      <c r="F57" s="108"/>
      <c r="G57" s="108"/>
      <c r="H57" s="108"/>
      <c r="I57" s="108"/>
      <c r="J57" s="108"/>
      <c r="K57" s="108"/>
      <c r="L57" s="108"/>
      <c r="M57" s="108"/>
      <c r="N57" s="108"/>
    </row>
    <row r="58" spans="1:14" x14ac:dyDescent="0.3">
      <c r="A58" s="109" t="s">
        <v>80</v>
      </c>
      <c r="B58" s="110"/>
      <c r="C58" s="111">
        <f>+C26+C37+C43+C52</f>
        <v>0</v>
      </c>
      <c r="D58" s="112">
        <f t="shared" ref="D58:M58" si="39">+D26+D37+D43+D52</f>
        <v>0</v>
      </c>
      <c r="E58" s="112">
        <f t="shared" si="39"/>
        <v>0</v>
      </c>
      <c r="F58" s="112">
        <f t="shared" si="39"/>
        <v>0</v>
      </c>
      <c r="G58" s="112">
        <f t="shared" si="39"/>
        <v>0</v>
      </c>
      <c r="H58" s="112">
        <f t="shared" si="39"/>
        <v>0</v>
      </c>
      <c r="I58" s="112">
        <f t="shared" si="39"/>
        <v>0</v>
      </c>
      <c r="J58" s="112">
        <f t="shared" si="39"/>
        <v>0</v>
      </c>
      <c r="K58" s="112">
        <f t="shared" si="39"/>
        <v>0</v>
      </c>
      <c r="L58" s="112">
        <f t="shared" si="39"/>
        <v>0</v>
      </c>
      <c r="M58" s="112">
        <f t="shared" si="39"/>
        <v>0</v>
      </c>
      <c r="N58" s="112">
        <f t="shared" ref="N58" si="40">+N26+N37+N43+N52</f>
        <v>0</v>
      </c>
    </row>
    <row r="59" spans="1:14" s="9" customFormat="1" ht="15" thickBot="1" x14ac:dyDescent="0.35">
      <c r="B59" s="113"/>
      <c r="C59" s="113"/>
      <c r="D59" s="113"/>
      <c r="E59" s="113"/>
      <c r="F59" s="113"/>
      <c r="G59" s="113"/>
      <c r="H59" s="113"/>
      <c r="I59" s="113"/>
      <c r="J59" s="113"/>
      <c r="K59" s="113"/>
      <c r="L59" s="113"/>
      <c r="M59" s="113"/>
    </row>
    <row r="60" spans="1:14" s="9" customFormat="1" ht="15" thickBot="1" x14ac:dyDescent="0.35">
      <c r="A60" s="489" t="s">
        <v>55</v>
      </c>
      <c r="B60" s="490"/>
      <c r="C60" s="490"/>
      <c r="D60" s="490"/>
      <c r="E60" s="490"/>
      <c r="F60" s="490"/>
      <c r="G60" s="491"/>
      <c r="H60" s="45"/>
      <c r="I60" s="45"/>
      <c r="J60" s="45"/>
      <c r="K60" s="45"/>
      <c r="L60" s="114"/>
      <c r="M60" s="114"/>
    </row>
    <row r="61" spans="1:14" ht="18" customHeight="1" x14ac:dyDescent="0.3">
      <c r="A61" s="506" t="s">
        <v>63</v>
      </c>
      <c r="B61" s="507"/>
      <c r="C61" s="507"/>
      <c r="D61" s="507"/>
      <c r="E61" s="507"/>
      <c r="F61" s="507"/>
      <c r="G61" s="508"/>
      <c r="H61" s="69"/>
      <c r="I61" s="69"/>
      <c r="J61" s="69"/>
    </row>
    <row r="62" spans="1:14" ht="18" customHeight="1" x14ac:dyDescent="0.3">
      <c r="A62" s="516" t="s">
        <v>81</v>
      </c>
      <c r="B62" s="517"/>
      <c r="C62" s="517"/>
      <c r="D62" s="517"/>
      <c r="E62" s="517"/>
      <c r="F62" s="517"/>
      <c r="G62" s="518"/>
    </row>
    <row r="63" spans="1:14" ht="32.1" customHeight="1" x14ac:dyDescent="0.3">
      <c r="A63" s="512" t="s">
        <v>390</v>
      </c>
      <c r="B63" s="500"/>
      <c r="C63" s="500"/>
      <c r="D63" s="500"/>
      <c r="E63" s="500"/>
      <c r="F63" s="500"/>
      <c r="G63" s="501"/>
    </row>
    <row r="64" spans="1:14" ht="38.25" customHeight="1" x14ac:dyDescent="0.3">
      <c r="A64" s="512" t="s">
        <v>82</v>
      </c>
      <c r="B64" s="500"/>
      <c r="C64" s="500"/>
      <c r="D64" s="500"/>
      <c r="E64" s="500"/>
      <c r="F64" s="500"/>
      <c r="G64" s="501"/>
    </row>
    <row r="65" spans="1:14" ht="18" customHeight="1" x14ac:dyDescent="0.3">
      <c r="A65" s="513" t="s">
        <v>375</v>
      </c>
      <c r="B65" s="514"/>
      <c r="C65" s="514"/>
      <c r="D65" s="514"/>
      <c r="E65" s="514"/>
      <c r="F65" s="514"/>
      <c r="G65" s="515"/>
    </row>
    <row r="66" spans="1:14" ht="32.1" customHeight="1" x14ac:dyDescent="0.3">
      <c r="A66" s="475" t="s">
        <v>66</v>
      </c>
      <c r="B66" s="467"/>
      <c r="C66" s="467"/>
      <c r="D66" s="467"/>
      <c r="E66" s="467"/>
      <c r="F66" s="467"/>
      <c r="G66" s="468"/>
      <c r="H66" s="69"/>
      <c r="I66" s="69"/>
      <c r="J66" s="69"/>
    </row>
    <row r="67" spans="1:14" ht="18" customHeight="1" thickBot="1" x14ac:dyDescent="0.35">
      <c r="A67" s="519" t="s">
        <v>83</v>
      </c>
      <c r="B67" s="497"/>
      <c r="C67" s="497"/>
      <c r="D67" s="497"/>
      <c r="E67" s="497"/>
      <c r="F67" s="497"/>
      <c r="G67" s="498"/>
    </row>
    <row r="68" spans="1:14" x14ac:dyDescent="0.3">
      <c r="A68" s="115"/>
    </row>
    <row r="70" spans="1:14" s="58" customFormat="1" x14ac:dyDescent="0.3"/>
    <row r="71" spans="1:14" x14ac:dyDescent="0.3">
      <c r="A71" s="116"/>
      <c r="B71" s="116"/>
      <c r="C71" s="116"/>
      <c r="D71" s="116"/>
      <c r="E71" s="116"/>
      <c r="F71" s="116"/>
      <c r="G71" s="116"/>
      <c r="H71" s="116"/>
      <c r="I71" s="116"/>
      <c r="J71" s="116"/>
      <c r="K71" s="116"/>
      <c r="L71" s="116"/>
      <c r="M71" s="116"/>
    </row>
    <row r="72" spans="1:14" x14ac:dyDescent="0.3">
      <c r="A72" s="44" t="s">
        <v>381</v>
      </c>
      <c r="B72" s="9"/>
    </row>
    <row r="73" spans="1:14" x14ac:dyDescent="0.3">
      <c r="A73" s="462" t="s">
        <v>70</v>
      </c>
      <c r="B73" s="464" t="s">
        <v>60</v>
      </c>
      <c r="C73" s="60"/>
      <c r="D73" s="60"/>
      <c r="E73" s="668" t="s">
        <v>71</v>
      </c>
      <c r="F73" s="669"/>
      <c r="G73" s="669"/>
      <c r="H73" s="669"/>
      <c r="I73" s="669"/>
      <c r="J73" s="669"/>
      <c r="K73" s="669"/>
      <c r="L73" s="669"/>
      <c r="M73" s="669"/>
      <c r="N73" s="669"/>
    </row>
    <row r="74" spans="1:14" x14ac:dyDescent="0.3">
      <c r="A74" s="463"/>
      <c r="B74" s="465"/>
      <c r="C74" s="61"/>
      <c r="D74" s="61"/>
      <c r="E74" s="48">
        <f t="shared" ref="D74:M74" si="41">+E4</f>
        <v>2024</v>
      </c>
      <c r="F74" s="48">
        <f t="shared" si="41"/>
        <v>2025</v>
      </c>
      <c r="G74" s="48">
        <f t="shared" si="41"/>
        <v>2026</v>
      </c>
      <c r="H74" s="48">
        <f t="shared" si="41"/>
        <v>2027</v>
      </c>
      <c r="I74" s="48">
        <f t="shared" si="41"/>
        <v>2028</v>
      </c>
      <c r="J74" s="48">
        <f t="shared" si="41"/>
        <v>2029</v>
      </c>
      <c r="K74" s="48">
        <f t="shared" si="41"/>
        <v>2030</v>
      </c>
      <c r="L74" s="48">
        <f t="shared" si="41"/>
        <v>2031</v>
      </c>
      <c r="M74" s="48">
        <f t="shared" si="41"/>
        <v>2032</v>
      </c>
      <c r="N74" s="386">
        <f t="shared" ref="N74" si="42">+N4</f>
        <v>2033</v>
      </c>
    </row>
    <row r="75" spans="1:14" ht="6" customHeight="1" x14ac:dyDescent="0.3">
      <c r="A75" s="71"/>
      <c r="B75" s="72"/>
      <c r="C75" s="670"/>
      <c r="D75" s="117"/>
      <c r="E75" s="73"/>
      <c r="F75" s="73"/>
      <c r="G75" s="73"/>
      <c r="H75" s="73"/>
      <c r="I75" s="73"/>
      <c r="J75" s="73"/>
      <c r="K75" s="73"/>
      <c r="L75" s="73"/>
      <c r="M75" s="73"/>
      <c r="N75" s="73"/>
    </row>
    <row r="76" spans="1:14" s="56" customFormat="1" x14ac:dyDescent="0.3">
      <c r="A76" s="74"/>
      <c r="B76" s="64"/>
      <c r="C76" s="118"/>
      <c r="D76" s="118"/>
      <c r="E76" s="66"/>
      <c r="F76" s="66"/>
      <c r="G76" s="66"/>
      <c r="H76" s="66"/>
      <c r="I76" s="66"/>
      <c r="J76" s="66"/>
      <c r="K76" s="66"/>
      <c r="L76" s="66"/>
      <c r="M76" s="66"/>
      <c r="N76" s="66"/>
    </row>
    <row r="77" spans="1:14" s="56" customFormat="1" x14ac:dyDescent="0.3">
      <c r="A77" s="76"/>
      <c r="B77" s="53"/>
      <c r="C77" s="118"/>
      <c r="D77" s="118"/>
      <c r="E77" s="66"/>
      <c r="F77" s="66"/>
      <c r="G77" s="66"/>
      <c r="H77" s="66"/>
      <c r="I77" s="66"/>
      <c r="J77" s="66"/>
      <c r="K77" s="66"/>
      <c r="L77" s="66"/>
      <c r="M77" s="66"/>
      <c r="N77" s="66"/>
    </row>
    <row r="78" spans="1:14" s="56" customFormat="1" x14ac:dyDescent="0.3">
      <c r="A78" s="76"/>
      <c r="B78" s="53"/>
      <c r="C78" s="118"/>
      <c r="D78" s="118"/>
      <c r="E78" s="66"/>
      <c r="F78" s="66"/>
      <c r="G78" s="66"/>
      <c r="H78" s="66"/>
      <c r="I78" s="66"/>
      <c r="J78" s="66"/>
      <c r="K78" s="66"/>
      <c r="L78" s="66"/>
      <c r="M78" s="66"/>
      <c r="N78" s="66"/>
    </row>
    <row r="79" spans="1:14" s="56" customFormat="1" x14ac:dyDescent="0.3">
      <c r="A79" s="76"/>
      <c r="B79" s="53"/>
      <c r="C79" s="118"/>
      <c r="D79" s="118"/>
      <c r="E79" s="66"/>
      <c r="F79" s="66"/>
      <c r="G79" s="66"/>
      <c r="H79" s="66"/>
      <c r="I79" s="66"/>
      <c r="J79" s="66"/>
      <c r="K79" s="66"/>
      <c r="L79" s="66"/>
      <c r="M79" s="66"/>
      <c r="N79" s="66"/>
    </row>
    <row r="80" spans="1:14" s="56" customFormat="1" x14ac:dyDescent="0.3">
      <c r="A80" s="76"/>
      <c r="B80" s="53"/>
      <c r="C80" s="118"/>
      <c r="D80" s="118"/>
      <c r="E80" s="66"/>
      <c r="F80" s="66"/>
      <c r="G80" s="66"/>
      <c r="H80" s="54"/>
      <c r="I80" s="66"/>
      <c r="J80" s="66"/>
      <c r="K80" s="66"/>
      <c r="L80" s="66"/>
      <c r="M80" s="66"/>
      <c r="N80" s="66"/>
    </row>
    <row r="81" spans="1:14" s="56" customFormat="1" x14ac:dyDescent="0.3">
      <c r="A81" s="76"/>
      <c r="B81" s="53"/>
      <c r="C81" s="118"/>
      <c r="D81" s="118"/>
      <c r="E81" s="66"/>
      <c r="F81" s="66"/>
      <c r="G81" s="66"/>
      <c r="H81" s="66"/>
      <c r="I81" s="66"/>
      <c r="J81" s="66"/>
      <c r="K81" s="66"/>
      <c r="L81" s="66"/>
      <c r="M81" s="66"/>
      <c r="N81" s="66"/>
    </row>
    <row r="82" spans="1:14" s="56" customFormat="1" x14ac:dyDescent="0.3">
      <c r="A82" s="76"/>
      <c r="B82" s="53"/>
      <c r="C82" s="118"/>
      <c r="D82" s="118"/>
      <c r="E82" s="66"/>
      <c r="F82" s="66"/>
      <c r="G82" s="66"/>
      <c r="H82" s="66"/>
      <c r="I82" s="66"/>
      <c r="J82" s="66"/>
      <c r="K82" s="66"/>
      <c r="L82" s="66"/>
      <c r="M82" s="66"/>
      <c r="N82" s="66"/>
    </row>
    <row r="83" spans="1:14" s="56" customFormat="1" x14ac:dyDescent="0.3">
      <c r="A83" s="76"/>
      <c r="B83" s="53"/>
      <c r="C83" s="118"/>
      <c r="D83" s="118"/>
      <c r="E83" s="66"/>
      <c r="F83" s="66"/>
      <c r="G83" s="66"/>
      <c r="H83" s="66"/>
      <c r="I83" s="66"/>
      <c r="J83" s="66"/>
      <c r="K83" s="66"/>
      <c r="L83" s="66"/>
      <c r="M83" s="66"/>
      <c r="N83" s="66"/>
    </row>
    <row r="84" spans="1:14" s="56" customFormat="1" x14ac:dyDescent="0.3">
      <c r="A84" s="76"/>
      <c r="B84" s="53"/>
      <c r="C84" s="119"/>
      <c r="D84" s="119"/>
      <c r="E84" s="66"/>
      <c r="F84" s="66"/>
      <c r="G84" s="66"/>
      <c r="H84" s="66"/>
      <c r="I84" s="66"/>
      <c r="J84" s="66"/>
      <c r="K84" s="66"/>
      <c r="L84" s="66"/>
      <c r="M84" s="66"/>
      <c r="N84" s="66"/>
    </row>
    <row r="85" spans="1:14" ht="15" thickBot="1" x14ac:dyDescent="0.35">
      <c r="C85" s="73"/>
    </row>
    <row r="86" spans="1:14" ht="15" thickBot="1" x14ac:dyDescent="0.35">
      <c r="A86" s="489" t="s">
        <v>55</v>
      </c>
      <c r="B86" s="490"/>
      <c r="C86" s="490"/>
      <c r="D86" s="490"/>
      <c r="E86" s="490"/>
      <c r="F86" s="490"/>
      <c r="G86" s="491"/>
      <c r="H86" s="68"/>
      <c r="I86" s="68"/>
    </row>
    <row r="87" spans="1:14" ht="18" customHeight="1" x14ac:dyDescent="0.3">
      <c r="A87" s="506" t="s">
        <v>63</v>
      </c>
      <c r="B87" s="507"/>
      <c r="C87" s="507"/>
      <c r="D87" s="507"/>
      <c r="E87" s="507"/>
      <c r="F87" s="507"/>
      <c r="G87" s="508"/>
      <c r="H87" s="69"/>
      <c r="I87" s="69"/>
      <c r="J87" s="69"/>
    </row>
    <row r="88" spans="1:14" ht="32.1" customHeight="1" x14ac:dyDescent="0.3">
      <c r="A88" s="520" t="s">
        <v>391</v>
      </c>
      <c r="B88" s="521"/>
      <c r="C88" s="521"/>
      <c r="D88" s="521"/>
      <c r="E88" s="521"/>
      <c r="F88" s="521"/>
      <c r="G88" s="522"/>
      <c r="H88" s="68"/>
      <c r="I88" s="68"/>
    </row>
    <row r="89" spans="1:14" x14ac:dyDescent="0.3">
      <c r="A89" s="493" t="s">
        <v>394</v>
      </c>
      <c r="B89" s="494"/>
      <c r="C89" s="494"/>
      <c r="D89" s="494"/>
      <c r="E89" s="494"/>
      <c r="F89" s="494"/>
      <c r="G89" s="495"/>
      <c r="H89" s="68"/>
      <c r="I89" s="68"/>
    </row>
    <row r="90" spans="1:14" x14ac:dyDescent="0.3">
      <c r="A90" s="499" t="s">
        <v>395</v>
      </c>
      <c r="B90" s="500"/>
      <c r="C90" s="500"/>
      <c r="D90" s="500"/>
      <c r="E90" s="500"/>
      <c r="F90" s="500"/>
      <c r="G90" s="501"/>
      <c r="H90" s="68"/>
      <c r="I90" s="68"/>
    </row>
    <row r="91" spans="1:14" ht="18" customHeight="1" x14ac:dyDescent="0.3">
      <c r="A91" s="509" t="s">
        <v>72</v>
      </c>
      <c r="B91" s="510"/>
      <c r="C91" s="510"/>
      <c r="D91" s="510"/>
      <c r="E91" s="510"/>
      <c r="F91" s="510"/>
      <c r="G91" s="511"/>
      <c r="H91" s="68"/>
      <c r="I91" s="68"/>
    </row>
    <row r="92" spans="1:14" ht="32.1" customHeight="1" x14ac:dyDescent="0.3">
      <c r="A92" s="523" t="s">
        <v>392</v>
      </c>
      <c r="B92" s="510"/>
      <c r="C92" s="510"/>
      <c r="D92" s="510"/>
      <c r="E92" s="510"/>
      <c r="F92" s="510"/>
      <c r="G92" s="511"/>
      <c r="H92" s="68"/>
      <c r="I92" s="68"/>
    </row>
    <row r="93" spans="1:14" ht="32.1" customHeight="1" x14ac:dyDescent="0.3">
      <c r="A93" s="475" t="s">
        <v>408</v>
      </c>
      <c r="B93" s="467"/>
      <c r="C93" s="467"/>
      <c r="D93" s="467"/>
      <c r="E93" s="467"/>
      <c r="F93" s="467"/>
      <c r="G93" s="468"/>
      <c r="H93" s="69"/>
      <c r="I93" s="69"/>
      <c r="J93" s="69"/>
    </row>
    <row r="94" spans="1:14" ht="32.1" customHeight="1" x14ac:dyDescent="0.3">
      <c r="A94" s="475" t="s">
        <v>66</v>
      </c>
      <c r="B94" s="467"/>
      <c r="C94" s="467"/>
      <c r="D94" s="467"/>
      <c r="E94" s="467"/>
      <c r="F94" s="467"/>
      <c r="G94" s="468"/>
      <c r="H94" s="69"/>
      <c r="I94" s="69"/>
      <c r="J94" s="69"/>
    </row>
    <row r="95" spans="1:14" ht="18" customHeight="1" thickBot="1" x14ac:dyDescent="0.35">
      <c r="A95" s="503" t="s">
        <v>67</v>
      </c>
      <c r="B95" s="504"/>
      <c r="C95" s="504"/>
      <c r="D95" s="504"/>
      <c r="E95" s="504"/>
      <c r="F95" s="504"/>
      <c r="G95" s="505"/>
    </row>
    <row r="96" spans="1:14" x14ac:dyDescent="0.3">
      <c r="A96" s="492"/>
      <c r="B96" s="492"/>
      <c r="C96" s="492"/>
      <c r="D96" s="492"/>
      <c r="E96" s="492"/>
      <c r="F96" s="492"/>
      <c r="G96" s="492"/>
    </row>
    <row r="97" spans="1:14" x14ac:dyDescent="0.3">
      <c r="A97" s="9"/>
      <c r="B97" s="9"/>
    </row>
    <row r="98" spans="1:14" x14ac:dyDescent="0.3">
      <c r="A98" s="502" t="s">
        <v>382</v>
      </c>
      <c r="B98" s="502"/>
      <c r="C98" s="502"/>
    </row>
    <row r="99" spans="1:14" x14ac:dyDescent="0.3">
      <c r="A99" s="77" t="s">
        <v>70</v>
      </c>
      <c r="B99" s="120"/>
      <c r="C99" s="60"/>
      <c r="D99" s="60"/>
      <c r="E99" s="664" t="s">
        <v>74</v>
      </c>
      <c r="F99" s="665"/>
      <c r="G99" s="665"/>
      <c r="H99" s="665"/>
      <c r="I99" s="665"/>
      <c r="J99" s="665"/>
      <c r="K99" s="665"/>
      <c r="L99" s="665"/>
      <c r="M99" s="665"/>
      <c r="N99" s="665"/>
    </row>
    <row r="100" spans="1:14" x14ac:dyDescent="0.3">
      <c r="A100" s="79"/>
      <c r="B100" s="121"/>
      <c r="C100" s="61"/>
      <c r="D100" s="61"/>
      <c r="E100" s="386">
        <f t="shared" ref="E100:M100" si="43">+E25</f>
        <v>2024</v>
      </c>
      <c r="F100" s="48">
        <f t="shared" si="43"/>
        <v>2025</v>
      </c>
      <c r="G100" s="48">
        <f t="shared" si="43"/>
        <v>2026</v>
      </c>
      <c r="H100" s="48">
        <f t="shared" si="43"/>
        <v>2027</v>
      </c>
      <c r="I100" s="48">
        <f t="shared" si="43"/>
        <v>2028</v>
      </c>
      <c r="J100" s="48">
        <f t="shared" si="43"/>
        <v>2029</v>
      </c>
      <c r="K100" s="48">
        <f t="shared" si="43"/>
        <v>2030</v>
      </c>
      <c r="L100" s="48">
        <f t="shared" si="43"/>
        <v>2031</v>
      </c>
      <c r="M100" s="48">
        <f t="shared" si="43"/>
        <v>2032</v>
      </c>
      <c r="N100" s="386">
        <f t="shared" ref="N100" si="44">+N25</f>
        <v>2033</v>
      </c>
    </row>
    <row r="101" spans="1:14" x14ac:dyDescent="0.3">
      <c r="A101" s="81" t="s">
        <v>75</v>
      </c>
      <c r="B101" s="122"/>
      <c r="C101" s="123"/>
      <c r="D101" s="123"/>
      <c r="E101" s="99">
        <f t="shared" ref="E101:M101" si="45">+SUM(E102:E111)</f>
        <v>0</v>
      </c>
      <c r="F101" s="84">
        <f t="shared" si="45"/>
        <v>0</v>
      </c>
      <c r="G101" s="84">
        <f t="shared" si="45"/>
        <v>0</v>
      </c>
      <c r="H101" s="84">
        <f t="shared" si="45"/>
        <v>0</v>
      </c>
      <c r="I101" s="84">
        <f t="shared" si="45"/>
        <v>0</v>
      </c>
      <c r="J101" s="84">
        <f t="shared" si="45"/>
        <v>0</v>
      </c>
      <c r="K101" s="84">
        <f t="shared" si="45"/>
        <v>0</v>
      </c>
      <c r="L101" s="84">
        <f t="shared" si="45"/>
        <v>0</v>
      </c>
      <c r="M101" s="84">
        <f t="shared" si="45"/>
        <v>0</v>
      </c>
      <c r="N101" s="84">
        <f t="shared" ref="N101" si="46">+SUM(N102:N111)</f>
        <v>0</v>
      </c>
    </row>
    <row r="102" spans="1:14" ht="6" customHeight="1" x14ac:dyDescent="0.3">
      <c r="A102" s="85"/>
      <c r="B102" s="86"/>
      <c r="C102" s="124"/>
      <c r="D102" s="124"/>
      <c r="E102" s="51"/>
      <c r="F102" s="51"/>
      <c r="G102" s="51"/>
      <c r="H102" s="51"/>
      <c r="I102" s="51"/>
      <c r="J102" s="51"/>
      <c r="K102" s="51"/>
      <c r="L102" s="51"/>
      <c r="M102" s="51"/>
      <c r="N102" s="51"/>
    </row>
    <row r="103" spans="1:14" s="56" customFormat="1" x14ac:dyDescent="0.3">
      <c r="A103" s="87"/>
      <c r="B103" s="125"/>
      <c r="C103" s="118"/>
      <c r="D103" s="118"/>
      <c r="E103" s="89"/>
      <c r="F103" s="54"/>
      <c r="G103" s="54"/>
      <c r="H103" s="54"/>
      <c r="I103" s="54"/>
      <c r="J103" s="54"/>
      <c r="K103" s="54"/>
      <c r="L103" s="54"/>
      <c r="M103" s="54"/>
      <c r="N103" s="54"/>
    </row>
    <row r="104" spans="1:14" s="56" customFormat="1" x14ac:dyDescent="0.3">
      <c r="A104" s="87"/>
      <c r="B104" s="125"/>
      <c r="C104" s="118"/>
      <c r="D104" s="118"/>
      <c r="E104" s="89"/>
      <c r="F104" s="54"/>
      <c r="G104" s="54"/>
      <c r="H104" s="54"/>
      <c r="I104" s="54"/>
      <c r="J104" s="54"/>
      <c r="K104" s="54"/>
      <c r="L104" s="54"/>
      <c r="M104" s="54"/>
      <c r="N104" s="54"/>
    </row>
    <row r="105" spans="1:14" s="56" customFormat="1" x14ac:dyDescent="0.3">
      <c r="A105" s="87"/>
      <c r="B105" s="125"/>
      <c r="C105" s="118"/>
      <c r="D105" s="118"/>
      <c r="E105" s="89"/>
      <c r="F105" s="54"/>
      <c r="G105" s="54"/>
      <c r="H105" s="54"/>
      <c r="I105" s="54"/>
      <c r="J105" s="54"/>
      <c r="K105" s="54"/>
      <c r="L105" s="54"/>
      <c r="M105" s="54"/>
      <c r="N105" s="54"/>
    </row>
    <row r="106" spans="1:14" s="56" customFormat="1" x14ac:dyDescent="0.3">
      <c r="A106" s="87"/>
      <c r="B106" s="125"/>
      <c r="C106" s="118"/>
      <c r="D106" s="118"/>
      <c r="E106" s="89"/>
      <c r="F106" s="54"/>
      <c r="G106" s="54"/>
      <c r="H106" s="54"/>
      <c r="I106" s="54"/>
      <c r="J106" s="54"/>
      <c r="K106" s="54"/>
      <c r="L106" s="54"/>
      <c r="M106" s="54"/>
      <c r="N106" s="54"/>
    </row>
    <row r="107" spans="1:14" s="56" customFormat="1" x14ac:dyDescent="0.3">
      <c r="A107" s="87"/>
      <c r="B107" s="125"/>
      <c r="C107" s="118"/>
      <c r="D107" s="118"/>
      <c r="E107" s="89"/>
      <c r="F107" s="54"/>
      <c r="G107" s="54"/>
      <c r="H107" s="54"/>
      <c r="I107" s="54"/>
      <c r="J107" s="54"/>
      <c r="K107" s="54"/>
      <c r="L107" s="54"/>
      <c r="M107" s="54"/>
      <c r="N107" s="54"/>
    </row>
    <row r="108" spans="1:14" s="56" customFormat="1" x14ac:dyDescent="0.3">
      <c r="A108" s="90"/>
      <c r="B108" s="126"/>
      <c r="C108" s="127"/>
      <c r="D108" s="127"/>
      <c r="E108" s="92"/>
      <c r="F108" s="54"/>
      <c r="G108" s="54"/>
      <c r="H108" s="54"/>
      <c r="I108" s="54"/>
      <c r="J108" s="54"/>
      <c r="K108" s="54"/>
      <c r="L108" s="54"/>
      <c r="M108" s="54"/>
      <c r="N108" s="54"/>
    </row>
    <row r="109" spans="1:14" s="56" customFormat="1" x14ac:dyDescent="0.3">
      <c r="A109" s="94"/>
      <c r="B109" s="128"/>
      <c r="C109" s="127"/>
      <c r="D109" s="127"/>
      <c r="E109" s="96"/>
      <c r="F109" s="54"/>
      <c r="G109" s="54"/>
      <c r="H109" s="54"/>
      <c r="I109" s="54"/>
      <c r="J109" s="54"/>
      <c r="K109" s="54"/>
      <c r="L109" s="54"/>
      <c r="M109" s="54"/>
      <c r="N109" s="54"/>
    </row>
    <row r="110" spans="1:14" s="56" customFormat="1" x14ac:dyDescent="0.3">
      <c r="A110" s="90"/>
      <c r="B110" s="126"/>
      <c r="C110" s="127"/>
      <c r="D110" s="127"/>
      <c r="E110" s="92"/>
      <c r="F110" s="54"/>
      <c r="G110" s="54"/>
      <c r="H110" s="54"/>
      <c r="I110" s="54"/>
      <c r="J110" s="54"/>
      <c r="K110" s="54"/>
      <c r="L110" s="54"/>
      <c r="M110" s="54"/>
      <c r="N110" s="54"/>
    </row>
    <row r="111" spans="1:14" ht="6" customHeight="1" x14ac:dyDescent="0.3">
      <c r="A111" s="85"/>
      <c r="B111" s="86"/>
      <c r="C111" s="124"/>
      <c r="D111" s="124"/>
      <c r="E111" s="51"/>
      <c r="F111" s="51"/>
      <c r="G111" s="51"/>
      <c r="H111" s="51"/>
      <c r="I111" s="51"/>
      <c r="J111" s="51"/>
      <c r="K111" s="51"/>
      <c r="L111" s="51"/>
      <c r="M111" s="51"/>
      <c r="N111" s="51"/>
    </row>
    <row r="112" spans="1:14" x14ac:dyDescent="0.3">
      <c r="A112" s="81" t="s">
        <v>76</v>
      </c>
      <c r="B112" s="129"/>
      <c r="C112" s="130"/>
      <c r="D112" s="130"/>
      <c r="E112" s="99">
        <f>+SUM(E113:E117)</f>
        <v>0</v>
      </c>
      <c r="F112" s="84">
        <f t="shared" ref="F112" si="47">+SUM(F113:F117)</f>
        <v>0</v>
      </c>
      <c r="G112" s="84">
        <f t="shared" ref="G112" si="48">+SUM(G113:G117)</f>
        <v>0</v>
      </c>
      <c r="H112" s="84">
        <f t="shared" ref="H112" si="49">+SUM(H113:H117)</f>
        <v>0</v>
      </c>
      <c r="I112" s="84">
        <f t="shared" ref="I112" si="50">+SUM(I113:I117)</f>
        <v>0</v>
      </c>
      <c r="J112" s="84">
        <f t="shared" ref="J112" si="51">+SUM(J113:J117)</f>
        <v>0</v>
      </c>
      <c r="K112" s="84">
        <f t="shared" ref="K112" si="52">+SUM(K113:K117)</f>
        <v>0</v>
      </c>
      <c r="L112" s="84">
        <f t="shared" ref="L112" si="53">+SUM(L113:L117)</f>
        <v>0</v>
      </c>
      <c r="M112" s="84">
        <f t="shared" ref="M112:N112" si="54">+SUM(M113:M117)</f>
        <v>0</v>
      </c>
      <c r="N112" s="84">
        <f t="shared" si="54"/>
        <v>0</v>
      </c>
    </row>
    <row r="113" spans="1:14" ht="6" customHeight="1" x14ac:dyDescent="0.3">
      <c r="A113" s="85"/>
      <c r="B113" s="86"/>
      <c r="C113" s="124"/>
      <c r="D113" s="124"/>
      <c r="E113" s="51"/>
      <c r="F113" s="51"/>
      <c r="G113" s="51"/>
      <c r="H113" s="51"/>
      <c r="I113" s="51"/>
      <c r="J113" s="51"/>
      <c r="K113" s="51"/>
      <c r="L113" s="51"/>
      <c r="M113" s="51"/>
      <c r="N113" s="51"/>
    </row>
    <row r="114" spans="1:14" s="56" customFormat="1" x14ac:dyDescent="0.3">
      <c r="A114" s="100"/>
      <c r="B114" s="131"/>
      <c r="C114" s="132"/>
      <c r="D114" s="132"/>
      <c r="E114" s="92"/>
      <c r="F114" s="92"/>
      <c r="G114" s="92"/>
      <c r="H114" s="92"/>
      <c r="I114" s="92"/>
      <c r="J114" s="92"/>
      <c r="K114" s="92"/>
      <c r="L114" s="92"/>
      <c r="M114" s="92"/>
      <c r="N114" s="92"/>
    </row>
    <row r="115" spans="1:14" s="56" customFormat="1" x14ac:dyDescent="0.3">
      <c r="A115" s="100"/>
      <c r="B115" s="131"/>
      <c r="C115" s="132"/>
      <c r="D115" s="132"/>
      <c r="E115" s="92"/>
      <c r="F115" s="54"/>
      <c r="G115" s="54"/>
      <c r="H115" s="54"/>
      <c r="I115" s="54"/>
      <c r="J115" s="54"/>
      <c r="K115" s="54"/>
      <c r="L115" s="54"/>
      <c r="M115" s="54"/>
      <c r="N115" s="54"/>
    </row>
    <row r="116" spans="1:14" s="56" customFormat="1" x14ac:dyDescent="0.3">
      <c r="A116" s="103"/>
      <c r="B116" s="125"/>
      <c r="C116" s="118"/>
      <c r="D116" s="118"/>
      <c r="E116" s="89"/>
      <c r="F116" s="54"/>
      <c r="G116" s="54"/>
      <c r="H116" s="54"/>
      <c r="I116" s="54"/>
      <c r="J116" s="54"/>
      <c r="K116" s="54"/>
      <c r="L116" s="54"/>
      <c r="M116" s="54"/>
      <c r="N116" s="54"/>
    </row>
    <row r="117" spans="1:14" ht="6" customHeight="1" x14ac:dyDescent="0.3">
      <c r="A117" s="85"/>
      <c r="B117" s="86"/>
      <c r="C117" s="124"/>
      <c r="D117" s="124"/>
      <c r="E117" s="51"/>
      <c r="F117" s="51"/>
      <c r="G117" s="51"/>
      <c r="H117" s="51"/>
      <c r="I117" s="51"/>
      <c r="J117" s="51"/>
      <c r="K117" s="51"/>
      <c r="L117" s="51"/>
      <c r="M117" s="51"/>
      <c r="N117" s="51"/>
    </row>
    <row r="118" spans="1:14" x14ac:dyDescent="0.3">
      <c r="A118" s="81" t="s">
        <v>77</v>
      </c>
      <c r="B118" s="129"/>
      <c r="C118" s="130"/>
      <c r="D118" s="130"/>
      <c r="E118" s="99">
        <f t="shared" ref="E118:M118" si="55">+SUM(E119:E126)</f>
        <v>0</v>
      </c>
      <c r="F118" s="84">
        <f t="shared" si="55"/>
        <v>0</v>
      </c>
      <c r="G118" s="84">
        <f t="shared" si="55"/>
        <v>0</v>
      </c>
      <c r="H118" s="84">
        <f t="shared" si="55"/>
        <v>0</v>
      </c>
      <c r="I118" s="84">
        <f t="shared" si="55"/>
        <v>0</v>
      </c>
      <c r="J118" s="84">
        <f t="shared" si="55"/>
        <v>0</v>
      </c>
      <c r="K118" s="84">
        <f t="shared" si="55"/>
        <v>0</v>
      </c>
      <c r="L118" s="84">
        <f t="shared" si="55"/>
        <v>0</v>
      </c>
      <c r="M118" s="84">
        <f t="shared" si="55"/>
        <v>0</v>
      </c>
      <c r="N118" s="84">
        <f t="shared" ref="N118" si="56">+SUM(N119:N126)</f>
        <v>0</v>
      </c>
    </row>
    <row r="119" spans="1:14" ht="6" customHeight="1" x14ac:dyDescent="0.3">
      <c r="A119" s="85"/>
      <c r="B119" s="86"/>
      <c r="C119" s="124"/>
      <c r="D119" s="124"/>
      <c r="E119" s="51"/>
      <c r="F119" s="51"/>
      <c r="G119" s="51"/>
      <c r="H119" s="51"/>
      <c r="I119" s="51"/>
      <c r="J119" s="51"/>
      <c r="K119" s="51"/>
      <c r="L119" s="51"/>
      <c r="M119" s="51"/>
      <c r="N119" s="51"/>
    </row>
    <row r="120" spans="1:14" s="56" customFormat="1" x14ac:dyDescent="0.3">
      <c r="A120" s="104"/>
      <c r="B120" s="126"/>
      <c r="C120" s="127"/>
      <c r="D120" s="127"/>
      <c r="E120" s="92"/>
      <c r="F120" s="54"/>
      <c r="G120" s="54"/>
      <c r="H120" s="54"/>
      <c r="I120" s="54"/>
      <c r="J120" s="54"/>
      <c r="K120" s="54"/>
      <c r="L120" s="54"/>
      <c r="M120" s="54"/>
      <c r="N120" s="54"/>
    </row>
    <row r="121" spans="1:14" s="56" customFormat="1" x14ac:dyDescent="0.3">
      <c r="A121" s="104"/>
      <c r="B121" s="126"/>
      <c r="C121" s="127"/>
      <c r="D121" s="127"/>
      <c r="E121" s="92"/>
      <c r="F121" s="54"/>
      <c r="G121" s="54"/>
      <c r="H121" s="54"/>
      <c r="I121" s="54"/>
      <c r="J121" s="54"/>
      <c r="K121" s="54"/>
      <c r="L121" s="54"/>
      <c r="M121" s="54"/>
      <c r="N121" s="54"/>
    </row>
    <row r="122" spans="1:14" s="56" customFormat="1" x14ac:dyDescent="0.3">
      <c r="A122" s="100"/>
      <c r="B122" s="126"/>
      <c r="C122" s="127"/>
      <c r="D122" s="127"/>
      <c r="E122" s="92"/>
      <c r="F122" s="54"/>
      <c r="G122" s="54"/>
      <c r="H122" s="54"/>
      <c r="I122" s="54"/>
      <c r="J122" s="54"/>
      <c r="K122" s="54"/>
      <c r="L122" s="54"/>
      <c r="M122" s="54"/>
      <c r="N122" s="54"/>
    </row>
    <row r="123" spans="1:14" s="56" customFormat="1" x14ac:dyDescent="0.3">
      <c r="A123" s="100"/>
      <c r="B123" s="126"/>
      <c r="C123" s="127"/>
      <c r="D123" s="127"/>
      <c r="E123" s="92"/>
      <c r="F123" s="54"/>
      <c r="G123" s="54"/>
      <c r="H123" s="54"/>
      <c r="I123" s="54"/>
      <c r="J123" s="54"/>
      <c r="K123" s="54"/>
      <c r="L123" s="54"/>
      <c r="M123" s="54"/>
      <c r="N123" s="54"/>
    </row>
    <row r="124" spans="1:14" s="56" customFormat="1" x14ac:dyDescent="0.3">
      <c r="A124" s="100"/>
      <c r="B124" s="126"/>
      <c r="C124" s="127"/>
      <c r="D124" s="127"/>
      <c r="E124" s="92"/>
      <c r="F124" s="54"/>
      <c r="G124" s="54"/>
      <c r="H124" s="54"/>
      <c r="I124" s="54"/>
      <c r="J124" s="54"/>
      <c r="K124" s="54"/>
      <c r="L124" s="54"/>
      <c r="M124" s="54"/>
      <c r="N124" s="54"/>
    </row>
    <row r="125" spans="1:14" s="56" customFormat="1" x14ac:dyDescent="0.3">
      <c r="A125" s="103"/>
      <c r="B125" s="125"/>
      <c r="C125" s="118"/>
      <c r="D125" s="118"/>
      <c r="E125" s="89"/>
      <c r="F125" s="54"/>
      <c r="G125" s="54"/>
      <c r="H125" s="54"/>
      <c r="I125" s="54"/>
      <c r="J125" s="54"/>
      <c r="K125" s="54"/>
      <c r="L125" s="54"/>
      <c r="M125" s="54"/>
      <c r="N125" s="54"/>
    </row>
    <row r="126" spans="1:14" ht="6" customHeight="1" x14ac:dyDescent="0.3">
      <c r="A126" s="85"/>
      <c r="B126" s="86"/>
      <c r="C126" s="124"/>
      <c r="D126" s="124"/>
      <c r="E126" s="51"/>
      <c r="F126" s="51"/>
      <c r="G126" s="51"/>
      <c r="H126" s="51"/>
      <c r="I126" s="51"/>
      <c r="J126" s="51"/>
      <c r="K126" s="51"/>
      <c r="L126" s="51"/>
      <c r="M126" s="51"/>
      <c r="N126" s="51"/>
    </row>
    <row r="127" spans="1:14" x14ac:dyDescent="0.3">
      <c r="A127" s="81" t="s">
        <v>78</v>
      </c>
      <c r="B127" s="129"/>
      <c r="C127" s="130"/>
      <c r="D127" s="130"/>
      <c r="E127" s="99">
        <f t="shared" ref="E127:M127" si="57">+SUM(E128:E132)</f>
        <v>0</v>
      </c>
      <c r="F127" s="84">
        <f t="shared" si="57"/>
        <v>0</v>
      </c>
      <c r="G127" s="84">
        <f t="shared" si="57"/>
        <v>0</v>
      </c>
      <c r="H127" s="84">
        <f t="shared" si="57"/>
        <v>0</v>
      </c>
      <c r="I127" s="84">
        <f t="shared" si="57"/>
        <v>0</v>
      </c>
      <c r="J127" s="84">
        <f t="shared" si="57"/>
        <v>0</v>
      </c>
      <c r="K127" s="84">
        <f t="shared" si="57"/>
        <v>0</v>
      </c>
      <c r="L127" s="84">
        <f t="shared" si="57"/>
        <v>0</v>
      </c>
      <c r="M127" s="84">
        <f t="shared" si="57"/>
        <v>0</v>
      </c>
      <c r="N127" s="84">
        <f t="shared" ref="N127" si="58">+SUM(N128:N132)</f>
        <v>0</v>
      </c>
    </row>
    <row r="128" spans="1:14" ht="6" customHeight="1" x14ac:dyDescent="0.3">
      <c r="A128" s="85"/>
      <c r="B128" s="86"/>
      <c r="C128" s="124"/>
      <c r="D128" s="124"/>
      <c r="E128" s="51"/>
      <c r="F128" s="51"/>
      <c r="G128" s="51"/>
      <c r="H128" s="51"/>
      <c r="I128" s="51"/>
      <c r="J128" s="51"/>
      <c r="K128" s="51"/>
      <c r="L128" s="51"/>
      <c r="M128" s="51"/>
      <c r="N128" s="51"/>
    </row>
    <row r="129" spans="1:14" s="56" customFormat="1" x14ac:dyDescent="0.3">
      <c r="A129" s="100"/>
      <c r="B129" s="126"/>
      <c r="C129" s="133"/>
      <c r="D129" s="133"/>
      <c r="E129" s="92"/>
      <c r="F129" s="54"/>
      <c r="G129" s="54"/>
      <c r="H129" s="54"/>
      <c r="I129" s="54"/>
      <c r="J129" s="54"/>
      <c r="K129" s="54"/>
      <c r="L129" s="54"/>
      <c r="M129" s="54"/>
      <c r="N129" s="54"/>
    </row>
    <row r="130" spans="1:14" s="56" customFormat="1" x14ac:dyDescent="0.3">
      <c r="A130" s="103"/>
      <c r="B130" s="125"/>
      <c r="C130" s="134"/>
      <c r="D130" s="134"/>
      <c r="E130" s="89"/>
      <c r="F130" s="54"/>
      <c r="G130" s="54"/>
      <c r="H130" s="54"/>
      <c r="I130" s="54"/>
      <c r="J130" s="54"/>
      <c r="K130" s="54"/>
      <c r="L130" s="54"/>
      <c r="M130" s="54"/>
      <c r="N130" s="54"/>
    </row>
    <row r="131" spans="1:14" s="56" customFormat="1" x14ac:dyDescent="0.3">
      <c r="A131" s="103"/>
      <c r="B131" s="125"/>
      <c r="C131" s="118"/>
      <c r="D131" s="118"/>
      <c r="E131" s="89"/>
      <c r="F131" s="54"/>
      <c r="G131" s="54"/>
      <c r="H131" s="54"/>
      <c r="I131" s="54"/>
      <c r="J131" s="54"/>
      <c r="K131" s="54"/>
      <c r="L131" s="54"/>
      <c r="M131" s="54"/>
      <c r="N131" s="54"/>
    </row>
    <row r="132" spans="1:14" s="9" customFormat="1" ht="6" customHeight="1" x14ac:dyDescent="0.3">
      <c r="A132" s="106" t="s">
        <v>79</v>
      </c>
      <c r="B132" s="107"/>
      <c r="C132" s="135"/>
      <c r="D132" s="135"/>
      <c r="E132" s="108">
        <f>+C132</f>
        <v>0</v>
      </c>
      <c r="F132" s="108">
        <f t="shared" ref="F132:N132" si="59">+E132</f>
        <v>0</v>
      </c>
      <c r="G132" s="108">
        <f t="shared" si="59"/>
        <v>0</v>
      </c>
      <c r="H132" s="108">
        <f t="shared" si="59"/>
        <v>0</v>
      </c>
      <c r="I132" s="108">
        <f t="shared" si="59"/>
        <v>0</v>
      </c>
      <c r="J132" s="108">
        <f t="shared" si="59"/>
        <v>0</v>
      </c>
      <c r="K132" s="108">
        <f t="shared" si="59"/>
        <v>0</v>
      </c>
      <c r="L132" s="108">
        <f t="shared" si="59"/>
        <v>0</v>
      </c>
      <c r="M132" s="108">
        <f t="shared" si="59"/>
        <v>0</v>
      </c>
      <c r="N132" s="108">
        <f t="shared" si="59"/>
        <v>0</v>
      </c>
    </row>
    <row r="133" spans="1:14" x14ac:dyDescent="0.3">
      <c r="A133" s="109" t="s">
        <v>80</v>
      </c>
      <c r="B133" s="136"/>
      <c r="C133" s="137"/>
      <c r="D133" s="137"/>
      <c r="E133" s="111">
        <f t="shared" ref="E133:M133" si="60">+E101+E112+E118+E127</f>
        <v>0</v>
      </c>
      <c r="F133" s="112">
        <f t="shared" si="60"/>
        <v>0</v>
      </c>
      <c r="G133" s="112">
        <f t="shared" si="60"/>
        <v>0</v>
      </c>
      <c r="H133" s="112">
        <f t="shared" si="60"/>
        <v>0</v>
      </c>
      <c r="I133" s="112">
        <f t="shared" si="60"/>
        <v>0</v>
      </c>
      <c r="J133" s="112">
        <f t="shared" si="60"/>
        <v>0</v>
      </c>
      <c r="K133" s="112">
        <f t="shared" si="60"/>
        <v>0</v>
      </c>
      <c r="L133" s="112">
        <f t="shared" si="60"/>
        <v>0</v>
      </c>
      <c r="M133" s="112">
        <f t="shared" si="60"/>
        <v>0</v>
      </c>
      <c r="N133" s="112">
        <f t="shared" ref="N133" si="61">+N101+N112+N118+N127</f>
        <v>0</v>
      </c>
    </row>
    <row r="134" spans="1:14" s="9" customFormat="1" ht="15" thickBot="1" x14ac:dyDescent="0.35">
      <c r="B134" s="113"/>
      <c r="C134" s="113"/>
      <c r="D134" s="113"/>
      <c r="E134" s="113"/>
      <c r="F134" s="113"/>
      <c r="G134" s="113"/>
      <c r="H134" s="113"/>
      <c r="I134" s="113"/>
      <c r="J134" s="113"/>
      <c r="K134" s="113"/>
      <c r="L134" s="113"/>
      <c r="M134" s="113"/>
    </row>
    <row r="135" spans="1:14" s="9" customFormat="1" ht="15" thickBot="1" x14ac:dyDescent="0.35">
      <c r="A135" s="489" t="s">
        <v>55</v>
      </c>
      <c r="B135" s="490"/>
      <c r="C135" s="490"/>
      <c r="D135" s="490"/>
      <c r="E135" s="490"/>
      <c r="F135" s="490"/>
      <c r="G135" s="491"/>
      <c r="H135" s="45"/>
      <c r="I135" s="45"/>
      <c r="J135" s="45"/>
      <c r="K135" s="45"/>
      <c r="L135" s="114"/>
      <c r="M135" s="114"/>
    </row>
    <row r="136" spans="1:14" ht="18" customHeight="1" x14ac:dyDescent="0.3">
      <c r="A136" s="506" t="s">
        <v>63</v>
      </c>
      <c r="B136" s="507"/>
      <c r="C136" s="507"/>
      <c r="D136" s="507"/>
      <c r="E136" s="507"/>
      <c r="F136" s="507"/>
      <c r="G136" s="508"/>
      <c r="H136" s="69"/>
      <c r="I136" s="69"/>
      <c r="J136" s="69"/>
    </row>
    <row r="137" spans="1:14" ht="18" customHeight="1" x14ac:dyDescent="0.3">
      <c r="A137" s="516" t="s">
        <v>81</v>
      </c>
      <c r="B137" s="517"/>
      <c r="C137" s="517"/>
      <c r="D137" s="517"/>
      <c r="E137" s="517"/>
      <c r="F137" s="517"/>
      <c r="G137" s="518"/>
    </row>
    <row r="138" spans="1:14" ht="32.1" customHeight="1" x14ac:dyDescent="0.3">
      <c r="A138" s="512" t="s">
        <v>393</v>
      </c>
      <c r="B138" s="500"/>
      <c r="C138" s="500"/>
      <c r="D138" s="500"/>
      <c r="E138" s="500"/>
      <c r="F138" s="500"/>
      <c r="G138" s="501"/>
    </row>
    <row r="139" spans="1:14" x14ac:dyDescent="0.3">
      <c r="A139" s="493" t="s">
        <v>394</v>
      </c>
      <c r="B139" s="494"/>
      <c r="C139" s="494"/>
      <c r="D139" s="494"/>
      <c r="E139" s="494"/>
      <c r="F139" s="494"/>
      <c r="G139" s="495"/>
    </row>
    <row r="140" spans="1:14" ht="15" thickBot="1" x14ac:dyDescent="0.35">
      <c r="A140" s="496" t="s">
        <v>395</v>
      </c>
      <c r="B140" s="497"/>
      <c r="C140" s="497"/>
      <c r="D140" s="497"/>
      <c r="E140" s="497"/>
      <c r="F140" s="497"/>
      <c r="G140" s="498"/>
    </row>
    <row r="141" spans="1:14" ht="32.1" customHeight="1" x14ac:dyDescent="0.3">
      <c r="A141" s="523" t="s">
        <v>409</v>
      </c>
      <c r="B141" s="510"/>
      <c r="C141" s="510"/>
      <c r="D141" s="510"/>
      <c r="E141" s="510"/>
      <c r="F141" s="510"/>
      <c r="G141" s="511"/>
      <c r="H141" s="68"/>
      <c r="I141" s="68"/>
    </row>
    <row r="142" spans="1:14" ht="18" customHeight="1" x14ac:dyDescent="0.3">
      <c r="A142" s="513" t="s">
        <v>84</v>
      </c>
      <c r="B142" s="514"/>
      <c r="C142" s="514"/>
      <c r="D142" s="514"/>
      <c r="E142" s="514"/>
      <c r="F142" s="514"/>
      <c r="G142" s="515"/>
    </row>
    <row r="143" spans="1:14" ht="18" customHeight="1" x14ac:dyDescent="0.3">
      <c r="A143" s="513" t="s">
        <v>375</v>
      </c>
      <c r="B143" s="514"/>
      <c r="C143" s="514"/>
      <c r="D143" s="514"/>
      <c r="E143" s="514"/>
      <c r="F143" s="514"/>
      <c r="G143" s="515"/>
    </row>
    <row r="144" spans="1:14" ht="32.1" customHeight="1" x14ac:dyDescent="0.3">
      <c r="A144" s="475" t="s">
        <v>66</v>
      </c>
      <c r="B144" s="467"/>
      <c r="C144" s="467"/>
      <c r="D144" s="467"/>
      <c r="E144" s="467"/>
      <c r="F144" s="467"/>
      <c r="G144" s="468"/>
      <c r="H144" s="69"/>
      <c r="I144" s="69"/>
      <c r="J144" s="69"/>
    </row>
    <row r="145" spans="1:13" ht="18" customHeight="1" thickBot="1" x14ac:dyDescent="0.35">
      <c r="A145" s="519" t="s">
        <v>83</v>
      </c>
      <c r="B145" s="497"/>
      <c r="C145" s="497"/>
      <c r="D145" s="497"/>
      <c r="E145" s="497"/>
      <c r="F145" s="497"/>
      <c r="G145" s="498"/>
    </row>
    <row r="146" spans="1:13" x14ac:dyDescent="0.3">
      <c r="A146" s="116"/>
      <c r="B146" s="116"/>
      <c r="C146" s="116"/>
      <c r="D146" s="116"/>
      <c r="E146" s="116"/>
      <c r="F146" s="116"/>
      <c r="G146" s="116"/>
      <c r="H146" s="116"/>
      <c r="I146" s="116"/>
      <c r="J146" s="116"/>
      <c r="K146" s="116"/>
      <c r="L146" s="116"/>
      <c r="M146" s="116"/>
    </row>
  </sheetData>
  <sheetProtection algorithmName="SHA-512" hashValue="cKnolehmckfCZuuYbnxTlqwEuJkBQ7aa3taKCIrDyqThJN5d08Issunqb1AZ6YVgmhBalDB9uu644PQSUlTKUg==" saltValue="99KRCr4ti6gcMZdq+EIeQg==" spinCount="100000" sheet="1" formatColumns="0" formatRows="0" insertRows="0"/>
  <mergeCells count="46">
    <mergeCell ref="A145:G145"/>
    <mergeCell ref="A144:G144"/>
    <mergeCell ref="A137:G137"/>
    <mergeCell ref="A136:G136"/>
    <mergeCell ref="A138:G138"/>
    <mergeCell ref="A142:G142"/>
    <mergeCell ref="A143:G143"/>
    <mergeCell ref="A141:G141"/>
    <mergeCell ref="A66:G66"/>
    <mergeCell ref="A67:G67"/>
    <mergeCell ref="A95:G95"/>
    <mergeCell ref="A94:G94"/>
    <mergeCell ref="A87:G87"/>
    <mergeCell ref="A88:G88"/>
    <mergeCell ref="A91:G91"/>
    <mergeCell ref="A93:G93"/>
    <mergeCell ref="A73:A74"/>
    <mergeCell ref="B73:B74"/>
    <mergeCell ref="A86:G86"/>
    <mergeCell ref="A92:G92"/>
    <mergeCell ref="E73:N73"/>
    <mergeCell ref="A64:G64"/>
    <mergeCell ref="A65:G65"/>
    <mergeCell ref="A61:G61"/>
    <mergeCell ref="A63:G63"/>
    <mergeCell ref="A62:G62"/>
    <mergeCell ref="A60:G60"/>
    <mergeCell ref="B3:B4"/>
    <mergeCell ref="A15:G15"/>
    <mergeCell ref="A23:C23"/>
    <mergeCell ref="A3:A4"/>
    <mergeCell ref="A19:G19"/>
    <mergeCell ref="A20:G20"/>
    <mergeCell ref="A18:G18"/>
    <mergeCell ref="A16:G16"/>
    <mergeCell ref="A17:G17"/>
    <mergeCell ref="D3:N3"/>
    <mergeCell ref="D24:N24"/>
    <mergeCell ref="A96:G96"/>
    <mergeCell ref="A89:G89"/>
    <mergeCell ref="A140:G140"/>
    <mergeCell ref="A139:G139"/>
    <mergeCell ref="A90:G90"/>
    <mergeCell ref="A135:G135"/>
    <mergeCell ref="A98:C98"/>
    <mergeCell ref="E99:N99"/>
  </mergeCells>
  <dataValidations count="1">
    <dataValidation type="decimal" operator="greaterThanOrEqual" allowBlank="1" showInputMessage="1" showErrorMessage="1" errorTitle="Pogrešan unos!" error="Molimo da unesete broj koji je veći ili jednak 0 (nuli)" sqref="C6:N13 C26:N58 E120:N125 E103:N116 C111:D113 C117:N119 C126:N128 C101:N102 C132:N133 E129:N131" xr:uid="{00000000-0002-0000-0400-000000000000}">
      <formula1>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5"/>
  <sheetViews>
    <sheetView showGridLines="0" topLeftCell="A22" zoomScaleNormal="100" workbookViewId="0">
      <selection activeCell="J40" sqref="J40"/>
    </sheetView>
  </sheetViews>
  <sheetFormatPr defaultColWidth="9.109375" defaultRowHeight="14.4" x14ac:dyDescent="0.3"/>
  <cols>
    <col min="1" max="1" width="50.88671875" style="45" customWidth="1"/>
    <col min="2" max="13" width="14.88671875" style="45" customWidth="1"/>
    <col min="14" max="16384" width="9.109375" style="45"/>
  </cols>
  <sheetData>
    <row r="1" spans="1:13" x14ac:dyDescent="0.3">
      <c r="A1" s="25"/>
      <c r="B1" s="25"/>
      <c r="C1" s="25"/>
      <c r="D1" s="25"/>
      <c r="E1" s="25"/>
      <c r="F1" s="25"/>
      <c r="G1" s="25"/>
      <c r="H1" s="25"/>
      <c r="I1" s="25"/>
      <c r="J1" s="25"/>
      <c r="K1" s="25"/>
      <c r="L1" s="25"/>
      <c r="M1" s="25"/>
    </row>
    <row r="2" spans="1:13" x14ac:dyDescent="0.3">
      <c r="A2" s="138" t="s">
        <v>85</v>
      </c>
      <c r="B2" s="35"/>
      <c r="C2" s="25"/>
      <c r="D2" s="25"/>
      <c r="E2" s="25"/>
      <c r="F2" s="25"/>
      <c r="G2" s="25"/>
      <c r="H2" s="25"/>
      <c r="I2" s="25"/>
      <c r="J2" s="25"/>
      <c r="K2" s="25"/>
      <c r="L2" s="25"/>
      <c r="M2" s="25"/>
    </row>
    <row r="3" spans="1:13" x14ac:dyDescent="0.3">
      <c r="A3" s="524" t="s">
        <v>86</v>
      </c>
      <c r="B3" s="47" t="s">
        <v>61</v>
      </c>
      <c r="C3" s="671" t="s">
        <v>87</v>
      </c>
      <c r="D3" s="672"/>
      <c r="E3" s="672"/>
      <c r="F3" s="672"/>
      <c r="G3" s="672"/>
      <c r="H3" s="672"/>
      <c r="I3" s="672"/>
      <c r="J3" s="672"/>
      <c r="K3" s="672"/>
      <c r="L3" s="672"/>
      <c r="M3" s="672"/>
    </row>
    <row r="4" spans="1:13" x14ac:dyDescent="0.3">
      <c r="A4" s="525"/>
      <c r="B4" s="47">
        <f>+Uputstvo!$A$4</f>
        <v>2022</v>
      </c>
      <c r="C4" s="139">
        <f t="shared" ref="C4:M4" si="0">+B4+1</f>
        <v>2023</v>
      </c>
      <c r="D4" s="139">
        <f t="shared" si="0"/>
        <v>2024</v>
      </c>
      <c r="E4" s="139">
        <f t="shared" si="0"/>
        <v>2025</v>
      </c>
      <c r="F4" s="139">
        <f t="shared" si="0"/>
        <v>2026</v>
      </c>
      <c r="G4" s="139">
        <f t="shared" si="0"/>
        <v>2027</v>
      </c>
      <c r="H4" s="139">
        <f t="shared" si="0"/>
        <v>2028</v>
      </c>
      <c r="I4" s="139">
        <f t="shared" si="0"/>
        <v>2029</v>
      </c>
      <c r="J4" s="139">
        <f t="shared" si="0"/>
        <v>2030</v>
      </c>
      <c r="K4" s="139">
        <f t="shared" si="0"/>
        <v>2031</v>
      </c>
      <c r="L4" s="139">
        <f t="shared" si="0"/>
        <v>2032</v>
      </c>
      <c r="M4" s="388">
        <f t="shared" si="0"/>
        <v>2033</v>
      </c>
    </row>
    <row r="5" spans="1:13" x14ac:dyDescent="0.3">
      <c r="A5" s="140" t="s">
        <v>88</v>
      </c>
      <c r="B5" s="141"/>
      <c r="C5" s="142">
        <f t="shared" ref="C5:D5" si="1">+B5</f>
        <v>0</v>
      </c>
      <c r="D5" s="142">
        <f t="shared" si="1"/>
        <v>0</v>
      </c>
      <c r="E5" s="142">
        <f t="shared" ref="E5:M5" si="2">+D5</f>
        <v>0</v>
      </c>
      <c r="F5" s="142">
        <f t="shared" si="2"/>
        <v>0</v>
      </c>
      <c r="G5" s="142">
        <f t="shared" si="2"/>
        <v>0</v>
      </c>
      <c r="H5" s="142">
        <f t="shared" si="2"/>
        <v>0</v>
      </c>
      <c r="I5" s="142">
        <f t="shared" si="2"/>
        <v>0</v>
      </c>
      <c r="J5" s="142">
        <f t="shared" si="2"/>
        <v>0</v>
      </c>
      <c r="K5" s="142">
        <f t="shared" si="2"/>
        <v>0</v>
      </c>
      <c r="L5" s="142">
        <f t="shared" si="2"/>
        <v>0</v>
      </c>
      <c r="M5" s="142">
        <f t="shared" si="2"/>
        <v>0</v>
      </c>
    </row>
    <row r="6" spans="1:13" x14ac:dyDescent="0.3">
      <c r="A6" s="140" t="s">
        <v>89</v>
      </c>
      <c r="B6" s="54"/>
      <c r="C6" s="143">
        <f t="shared" ref="C6:D6" si="3">+B6</f>
        <v>0</v>
      </c>
      <c r="D6" s="143">
        <f t="shared" si="3"/>
        <v>0</v>
      </c>
      <c r="E6" s="143">
        <f t="shared" ref="E6:M6" si="4">+D6</f>
        <v>0</v>
      </c>
      <c r="F6" s="143">
        <f t="shared" si="4"/>
        <v>0</v>
      </c>
      <c r="G6" s="143">
        <f t="shared" si="4"/>
        <v>0</v>
      </c>
      <c r="H6" s="143">
        <f t="shared" si="4"/>
        <v>0</v>
      </c>
      <c r="I6" s="143">
        <f t="shared" si="4"/>
        <v>0</v>
      </c>
      <c r="J6" s="143">
        <f t="shared" si="4"/>
        <v>0</v>
      </c>
      <c r="K6" s="143">
        <f t="shared" si="4"/>
        <v>0</v>
      </c>
      <c r="L6" s="143">
        <f t="shared" si="4"/>
        <v>0</v>
      </c>
      <c r="M6" s="143">
        <f t="shared" si="4"/>
        <v>0</v>
      </c>
    </row>
    <row r="7" spans="1:13" x14ac:dyDescent="0.3">
      <c r="A7" s="140" t="s">
        <v>90</v>
      </c>
      <c r="B7" s="144"/>
      <c r="C7" s="145">
        <f t="shared" ref="C7:D7" si="5">+B7</f>
        <v>0</v>
      </c>
      <c r="D7" s="145">
        <f t="shared" si="5"/>
        <v>0</v>
      </c>
      <c r="E7" s="145">
        <f t="shared" ref="E7:M7" si="6">+D7</f>
        <v>0</v>
      </c>
      <c r="F7" s="145">
        <f t="shared" si="6"/>
        <v>0</v>
      </c>
      <c r="G7" s="145">
        <f t="shared" si="6"/>
        <v>0</v>
      </c>
      <c r="H7" s="145">
        <f t="shared" si="6"/>
        <v>0</v>
      </c>
      <c r="I7" s="145">
        <f t="shared" si="6"/>
        <v>0</v>
      </c>
      <c r="J7" s="145">
        <f t="shared" si="6"/>
        <v>0</v>
      </c>
      <c r="K7" s="145">
        <f t="shared" si="6"/>
        <v>0</v>
      </c>
      <c r="L7" s="145">
        <f t="shared" si="6"/>
        <v>0</v>
      </c>
      <c r="M7" s="145">
        <f t="shared" si="6"/>
        <v>0</v>
      </c>
    </row>
    <row r="8" spans="1:13" x14ac:dyDescent="0.3">
      <c r="A8" s="146" t="s">
        <v>91</v>
      </c>
      <c r="B8" s="147">
        <f>B5*B6*B7</f>
        <v>0</v>
      </c>
      <c r="C8" s="147">
        <f t="shared" ref="C8:D8" si="7">C5*C6*C7</f>
        <v>0</v>
      </c>
      <c r="D8" s="147">
        <f t="shared" si="7"/>
        <v>0</v>
      </c>
      <c r="E8" s="148">
        <f t="shared" ref="E8:L8" si="8">E5*E6*E7</f>
        <v>0</v>
      </c>
      <c r="F8" s="148">
        <f t="shared" si="8"/>
        <v>0</v>
      </c>
      <c r="G8" s="148">
        <f t="shared" si="8"/>
        <v>0</v>
      </c>
      <c r="H8" s="148">
        <f t="shared" si="8"/>
        <v>0</v>
      </c>
      <c r="I8" s="148">
        <f t="shared" si="8"/>
        <v>0</v>
      </c>
      <c r="J8" s="148">
        <f t="shared" si="8"/>
        <v>0</v>
      </c>
      <c r="K8" s="148">
        <f t="shared" si="8"/>
        <v>0</v>
      </c>
      <c r="L8" s="148">
        <f t="shared" si="8"/>
        <v>0</v>
      </c>
      <c r="M8" s="148">
        <f t="shared" ref="M8" si="9">M5*M6*M7</f>
        <v>0</v>
      </c>
    </row>
    <row r="9" spans="1:13" x14ac:dyDescent="0.3">
      <c r="A9" s="149" t="s">
        <v>92</v>
      </c>
      <c r="B9" s="150"/>
      <c r="C9" s="151">
        <f t="shared" ref="C9:D9" si="10">+B9</f>
        <v>0</v>
      </c>
      <c r="D9" s="151">
        <f t="shared" si="10"/>
        <v>0</v>
      </c>
      <c r="E9" s="142">
        <f t="shared" ref="E9:M9" si="11">+D9</f>
        <v>0</v>
      </c>
      <c r="F9" s="142">
        <f t="shared" si="11"/>
        <v>0</v>
      </c>
      <c r="G9" s="142">
        <f t="shared" si="11"/>
        <v>0</v>
      </c>
      <c r="H9" s="142">
        <f t="shared" si="11"/>
        <v>0</v>
      </c>
      <c r="I9" s="142">
        <f t="shared" si="11"/>
        <v>0</v>
      </c>
      <c r="J9" s="142">
        <f t="shared" si="11"/>
        <v>0</v>
      </c>
      <c r="K9" s="142">
        <f t="shared" si="11"/>
        <v>0</v>
      </c>
      <c r="L9" s="142">
        <f t="shared" si="11"/>
        <v>0</v>
      </c>
      <c r="M9" s="142">
        <f t="shared" si="11"/>
        <v>0</v>
      </c>
    </row>
    <row r="10" spans="1:13" x14ac:dyDescent="0.3">
      <c r="A10" s="149" t="s">
        <v>89</v>
      </c>
      <c r="B10" s="152"/>
      <c r="C10" s="153">
        <f t="shared" ref="C10:D10" si="12">+B10</f>
        <v>0</v>
      </c>
      <c r="D10" s="153">
        <f t="shared" si="12"/>
        <v>0</v>
      </c>
      <c r="E10" s="153">
        <f t="shared" ref="E10:M10" si="13">+D10</f>
        <v>0</v>
      </c>
      <c r="F10" s="153">
        <f t="shared" si="13"/>
        <v>0</v>
      </c>
      <c r="G10" s="153">
        <f t="shared" si="13"/>
        <v>0</v>
      </c>
      <c r="H10" s="153">
        <f t="shared" si="13"/>
        <v>0</v>
      </c>
      <c r="I10" s="153">
        <f t="shared" si="13"/>
        <v>0</v>
      </c>
      <c r="J10" s="153">
        <f t="shared" si="13"/>
        <v>0</v>
      </c>
      <c r="K10" s="153">
        <f t="shared" si="13"/>
        <v>0</v>
      </c>
      <c r="L10" s="153">
        <f t="shared" si="13"/>
        <v>0</v>
      </c>
      <c r="M10" s="153">
        <f t="shared" si="13"/>
        <v>0</v>
      </c>
    </row>
    <row r="11" spans="1:13" ht="15" customHeight="1" x14ac:dyDescent="0.3">
      <c r="A11" s="149" t="s">
        <v>90</v>
      </c>
      <c r="B11" s="154"/>
      <c r="C11" s="155">
        <f t="shared" ref="C11:D11" si="14">+B11</f>
        <v>0</v>
      </c>
      <c r="D11" s="155">
        <f t="shared" si="14"/>
        <v>0</v>
      </c>
      <c r="E11" s="155">
        <f t="shared" ref="E11:M11" si="15">+D11</f>
        <v>0</v>
      </c>
      <c r="F11" s="155">
        <f t="shared" si="15"/>
        <v>0</v>
      </c>
      <c r="G11" s="155">
        <f t="shared" si="15"/>
        <v>0</v>
      </c>
      <c r="H11" s="155">
        <f t="shared" si="15"/>
        <v>0</v>
      </c>
      <c r="I11" s="155">
        <f t="shared" si="15"/>
        <v>0</v>
      </c>
      <c r="J11" s="155">
        <f t="shared" si="15"/>
        <v>0</v>
      </c>
      <c r="K11" s="155">
        <f t="shared" si="15"/>
        <v>0</v>
      </c>
      <c r="L11" s="155">
        <f t="shared" si="15"/>
        <v>0</v>
      </c>
      <c r="M11" s="155">
        <f t="shared" si="15"/>
        <v>0</v>
      </c>
    </row>
    <row r="12" spans="1:13" x14ac:dyDescent="0.3">
      <c r="A12" s="146" t="s">
        <v>93</v>
      </c>
      <c r="B12" s="147">
        <f>B9*B10*B11</f>
        <v>0</v>
      </c>
      <c r="C12" s="148">
        <f t="shared" ref="C12:D12" si="16">C9*C10*C11</f>
        <v>0</v>
      </c>
      <c r="D12" s="148">
        <f t="shared" si="16"/>
        <v>0</v>
      </c>
      <c r="E12" s="148">
        <f t="shared" ref="E12:L12" si="17">E9*E10*E11</f>
        <v>0</v>
      </c>
      <c r="F12" s="148">
        <f t="shared" si="17"/>
        <v>0</v>
      </c>
      <c r="G12" s="148">
        <f t="shared" si="17"/>
        <v>0</v>
      </c>
      <c r="H12" s="148">
        <f t="shared" si="17"/>
        <v>0</v>
      </c>
      <c r="I12" s="148">
        <f t="shared" si="17"/>
        <v>0</v>
      </c>
      <c r="J12" s="148">
        <f t="shared" si="17"/>
        <v>0</v>
      </c>
      <c r="K12" s="148">
        <f t="shared" si="17"/>
        <v>0</v>
      </c>
      <c r="L12" s="148">
        <f t="shared" si="17"/>
        <v>0</v>
      </c>
      <c r="M12" s="148">
        <f t="shared" ref="M12" si="18">M9*M10*M11</f>
        <v>0</v>
      </c>
    </row>
    <row r="13" spans="1:13" x14ac:dyDescent="0.3">
      <c r="A13" s="156" t="s">
        <v>94</v>
      </c>
      <c r="B13" s="157">
        <f>B8+B12</f>
        <v>0</v>
      </c>
      <c r="C13" s="158">
        <f t="shared" ref="C13:D13" si="19">C8+C12</f>
        <v>0</v>
      </c>
      <c r="D13" s="158">
        <f t="shared" si="19"/>
        <v>0</v>
      </c>
      <c r="E13" s="158">
        <f t="shared" ref="E13:L13" si="20">E8+E12</f>
        <v>0</v>
      </c>
      <c r="F13" s="158">
        <f t="shared" si="20"/>
        <v>0</v>
      </c>
      <c r="G13" s="158">
        <f t="shared" si="20"/>
        <v>0</v>
      </c>
      <c r="H13" s="158">
        <f t="shared" si="20"/>
        <v>0</v>
      </c>
      <c r="I13" s="158">
        <f t="shared" si="20"/>
        <v>0</v>
      </c>
      <c r="J13" s="158">
        <f t="shared" si="20"/>
        <v>0</v>
      </c>
      <c r="K13" s="158">
        <f t="shared" si="20"/>
        <v>0</v>
      </c>
      <c r="L13" s="158">
        <f t="shared" si="20"/>
        <v>0</v>
      </c>
      <c r="M13" s="158">
        <f t="shared" ref="M13" si="21">M8+M12</f>
        <v>0</v>
      </c>
    </row>
    <row r="14" spans="1:13" ht="15" thickBot="1" x14ac:dyDescent="0.35">
      <c r="A14" s="25"/>
      <c r="B14" s="25"/>
      <c r="C14" s="25"/>
      <c r="D14" s="25"/>
      <c r="E14" s="159"/>
      <c r="F14" s="159"/>
      <c r="G14" s="159"/>
      <c r="H14" s="25"/>
      <c r="I14" s="25"/>
      <c r="J14" s="25"/>
      <c r="K14" s="25"/>
      <c r="L14" s="25"/>
      <c r="M14" s="25"/>
    </row>
    <row r="15" spans="1:13" s="9" customFormat="1" ht="15" thickBot="1" x14ac:dyDescent="0.35">
      <c r="A15" s="489" t="s">
        <v>55</v>
      </c>
      <c r="B15" s="490"/>
      <c r="C15" s="490"/>
      <c r="D15" s="490"/>
      <c r="E15" s="490"/>
      <c r="F15" s="490"/>
      <c r="G15" s="491"/>
      <c r="H15" s="45"/>
      <c r="I15" s="45"/>
      <c r="J15" s="45"/>
      <c r="K15" s="45"/>
      <c r="L15" s="114"/>
      <c r="M15" s="114"/>
    </row>
    <row r="16" spans="1:13" ht="18" customHeight="1" x14ac:dyDescent="0.3">
      <c r="A16" s="506" t="s">
        <v>63</v>
      </c>
      <c r="B16" s="507"/>
      <c r="C16" s="507"/>
      <c r="D16" s="507"/>
      <c r="E16" s="507"/>
      <c r="F16" s="507"/>
      <c r="G16" s="508"/>
      <c r="H16" s="69"/>
      <c r="I16" s="69"/>
      <c r="J16" s="69"/>
    </row>
    <row r="17" spans="1:13" ht="18" customHeight="1" x14ac:dyDescent="0.3">
      <c r="A17" s="516" t="s">
        <v>95</v>
      </c>
      <c r="B17" s="517"/>
      <c r="C17" s="517"/>
      <c r="D17" s="517"/>
      <c r="E17" s="517"/>
      <c r="F17" s="517"/>
      <c r="G17" s="518"/>
    </row>
    <row r="18" spans="1:13" ht="32.1" customHeight="1" x14ac:dyDescent="0.3">
      <c r="A18" s="512" t="s">
        <v>410</v>
      </c>
      <c r="B18" s="500"/>
      <c r="C18" s="500"/>
      <c r="D18" s="500"/>
      <c r="E18" s="500"/>
      <c r="F18" s="500"/>
      <c r="G18" s="501"/>
    </row>
    <row r="19" spans="1:13" ht="32.1" customHeight="1" thickBot="1" x14ac:dyDescent="0.35">
      <c r="A19" s="503" t="s">
        <v>67</v>
      </c>
      <c r="B19" s="504"/>
      <c r="C19" s="504"/>
      <c r="D19" s="504"/>
      <c r="E19" s="504"/>
      <c r="F19" s="504"/>
      <c r="G19" s="505"/>
    </row>
    <row r="20" spans="1:13" x14ac:dyDescent="0.3">
      <c r="A20" s="25"/>
      <c r="B20" s="25"/>
      <c r="C20" s="25"/>
      <c r="D20" s="25"/>
      <c r="E20" s="159"/>
      <c r="F20" s="159"/>
      <c r="G20" s="159"/>
      <c r="H20" s="25"/>
      <c r="I20" s="25"/>
      <c r="J20" s="25"/>
      <c r="K20" s="25"/>
      <c r="L20" s="25"/>
      <c r="M20" s="25"/>
    </row>
    <row r="21" spans="1:13" x14ac:dyDescent="0.3">
      <c r="A21" s="25"/>
      <c r="B21" s="25"/>
      <c r="C21" s="25"/>
      <c r="D21" s="25"/>
      <c r="E21" s="159"/>
      <c r="F21" s="159"/>
      <c r="G21" s="159"/>
      <c r="H21" s="25"/>
      <c r="I21" s="25"/>
      <c r="J21" s="25"/>
      <c r="K21" s="25"/>
      <c r="L21" s="25"/>
      <c r="M21" s="25"/>
    </row>
    <row r="22" spans="1:13" s="58" customFormat="1" x14ac:dyDescent="0.3"/>
    <row r="23" spans="1:13" x14ac:dyDescent="0.3">
      <c r="A23" s="25"/>
      <c r="B23" s="25"/>
      <c r="C23" s="25"/>
      <c r="D23" s="25"/>
      <c r="E23" s="25"/>
      <c r="F23" s="25"/>
      <c r="G23" s="25"/>
      <c r="H23" s="25"/>
      <c r="I23" s="25"/>
      <c r="J23" s="25"/>
      <c r="K23" s="25"/>
      <c r="L23" s="25"/>
      <c r="M23" s="25"/>
    </row>
    <row r="24" spans="1:13" x14ac:dyDescent="0.3">
      <c r="A24" s="138" t="s">
        <v>383</v>
      </c>
      <c r="B24" s="35"/>
      <c r="C24" s="25"/>
      <c r="D24" s="25"/>
      <c r="E24" s="25"/>
      <c r="F24" s="25"/>
      <c r="G24" s="25"/>
      <c r="H24" s="25"/>
      <c r="I24" s="25"/>
      <c r="J24" s="25"/>
      <c r="K24" s="25"/>
      <c r="L24" s="25"/>
      <c r="M24" s="25"/>
    </row>
    <row r="25" spans="1:13" x14ac:dyDescent="0.3">
      <c r="A25" s="524" t="s">
        <v>86</v>
      </c>
      <c r="B25" s="60"/>
      <c r="C25" s="60"/>
      <c r="D25" s="671" t="s">
        <v>87</v>
      </c>
      <c r="E25" s="672"/>
      <c r="F25" s="672"/>
      <c r="G25" s="672"/>
      <c r="H25" s="672"/>
      <c r="I25" s="672"/>
      <c r="J25" s="672"/>
      <c r="K25" s="672"/>
      <c r="L25" s="672"/>
      <c r="M25" s="672"/>
    </row>
    <row r="26" spans="1:13" x14ac:dyDescent="0.3">
      <c r="A26" s="525"/>
      <c r="B26" s="61"/>
      <c r="C26" s="61"/>
      <c r="D26" s="139">
        <f>+D4</f>
        <v>2024</v>
      </c>
      <c r="E26" s="139">
        <f t="shared" ref="E26:L26" si="22">+E4</f>
        <v>2025</v>
      </c>
      <c r="F26" s="139">
        <f t="shared" si="22"/>
        <v>2026</v>
      </c>
      <c r="G26" s="139">
        <f t="shared" si="22"/>
        <v>2027</v>
      </c>
      <c r="H26" s="139">
        <f t="shared" si="22"/>
        <v>2028</v>
      </c>
      <c r="I26" s="139">
        <f t="shared" si="22"/>
        <v>2029</v>
      </c>
      <c r="J26" s="139">
        <f t="shared" si="22"/>
        <v>2030</v>
      </c>
      <c r="K26" s="139">
        <f t="shared" si="22"/>
        <v>2031</v>
      </c>
      <c r="L26" s="139">
        <f t="shared" si="22"/>
        <v>2032</v>
      </c>
      <c r="M26" s="388">
        <f t="shared" ref="M26" si="23">+M4</f>
        <v>2033</v>
      </c>
    </row>
    <row r="27" spans="1:13" x14ac:dyDescent="0.3">
      <c r="A27" s="140" t="s">
        <v>88</v>
      </c>
      <c r="B27" s="160"/>
      <c r="C27" s="160"/>
      <c r="D27" s="141"/>
      <c r="E27" s="141"/>
      <c r="F27" s="141"/>
      <c r="G27" s="141"/>
      <c r="H27" s="141"/>
      <c r="I27" s="141"/>
      <c r="J27" s="141"/>
      <c r="K27" s="141"/>
      <c r="L27" s="141"/>
      <c r="M27" s="141"/>
    </row>
    <row r="28" spans="1:13" x14ac:dyDescent="0.3">
      <c r="A28" s="140" t="s">
        <v>89</v>
      </c>
      <c r="B28" s="124"/>
      <c r="C28" s="124"/>
      <c r="D28" s="54"/>
      <c r="E28" s="54"/>
      <c r="F28" s="54"/>
      <c r="G28" s="54"/>
      <c r="H28" s="54"/>
      <c r="I28" s="54"/>
      <c r="J28" s="54"/>
      <c r="K28" s="54"/>
      <c r="L28" s="54"/>
      <c r="M28" s="54"/>
    </row>
    <row r="29" spans="1:13" x14ac:dyDescent="0.3">
      <c r="A29" s="140" t="s">
        <v>90</v>
      </c>
      <c r="B29" s="161"/>
      <c r="C29" s="161"/>
      <c r="D29" s="144"/>
      <c r="E29" s="144"/>
      <c r="F29" s="144"/>
      <c r="G29" s="144"/>
      <c r="H29" s="144"/>
      <c r="I29" s="144"/>
      <c r="J29" s="144"/>
      <c r="K29" s="144"/>
      <c r="L29" s="144"/>
      <c r="M29" s="144"/>
    </row>
    <row r="30" spans="1:13" x14ac:dyDescent="0.3">
      <c r="A30" s="146" t="s">
        <v>91</v>
      </c>
      <c r="B30" s="162"/>
      <c r="C30" s="162"/>
      <c r="D30" s="147">
        <f t="shared" ref="D30:L30" si="24">D27*D28*D29</f>
        <v>0</v>
      </c>
      <c r="E30" s="148">
        <f t="shared" si="24"/>
        <v>0</v>
      </c>
      <c r="F30" s="148">
        <f t="shared" si="24"/>
        <v>0</v>
      </c>
      <c r="G30" s="148">
        <f t="shared" si="24"/>
        <v>0</v>
      </c>
      <c r="H30" s="148">
        <f t="shared" si="24"/>
        <v>0</v>
      </c>
      <c r="I30" s="148">
        <f t="shared" si="24"/>
        <v>0</v>
      </c>
      <c r="J30" s="148">
        <f t="shared" si="24"/>
        <v>0</v>
      </c>
      <c r="K30" s="148">
        <f t="shared" si="24"/>
        <v>0</v>
      </c>
      <c r="L30" s="148">
        <f t="shared" si="24"/>
        <v>0</v>
      </c>
      <c r="M30" s="148">
        <f t="shared" ref="M30" si="25">M27*M28*M29</f>
        <v>0</v>
      </c>
    </row>
    <row r="31" spans="1:13" x14ac:dyDescent="0.3">
      <c r="A31" s="149" t="s">
        <v>92</v>
      </c>
      <c r="B31" s="163"/>
      <c r="C31" s="163"/>
      <c r="D31" s="150"/>
      <c r="E31" s="141"/>
      <c r="F31" s="141"/>
      <c r="G31" s="141"/>
      <c r="H31" s="141"/>
      <c r="I31" s="141"/>
      <c r="J31" s="141"/>
      <c r="K31" s="141"/>
      <c r="L31" s="141"/>
      <c r="M31" s="141"/>
    </row>
    <row r="32" spans="1:13" x14ac:dyDescent="0.3">
      <c r="A32" s="149" t="s">
        <v>89</v>
      </c>
      <c r="B32" s="164"/>
      <c r="C32" s="164"/>
      <c r="D32" s="152"/>
      <c r="E32" s="152"/>
      <c r="F32" s="152"/>
      <c r="G32" s="152"/>
      <c r="H32" s="152"/>
      <c r="I32" s="152"/>
      <c r="J32" s="152"/>
      <c r="K32" s="152"/>
      <c r="L32" s="152"/>
      <c r="M32" s="152"/>
    </row>
    <row r="33" spans="1:13" ht="15" customHeight="1" x14ac:dyDescent="0.3">
      <c r="A33" s="149" t="s">
        <v>90</v>
      </c>
      <c r="B33" s="165"/>
      <c r="C33" s="165"/>
      <c r="D33" s="154"/>
      <c r="E33" s="154"/>
      <c r="F33" s="154"/>
      <c r="G33" s="154"/>
      <c r="H33" s="154"/>
      <c r="I33" s="154"/>
      <c r="J33" s="154"/>
      <c r="K33" s="154"/>
      <c r="L33" s="154"/>
      <c r="M33" s="154"/>
    </row>
    <row r="34" spans="1:13" x14ac:dyDescent="0.3">
      <c r="A34" s="146" t="s">
        <v>93</v>
      </c>
      <c r="B34" s="162"/>
      <c r="C34" s="162"/>
      <c r="D34" s="148">
        <f t="shared" ref="D34:L34" si="26">D31*D32*D33</f>
        <v>0</v>
      </c>
      <c r="E34" s="148">
        <f t="shared" si="26"/>
        <v>0</v>
      </c>
      <c r="F34" s="148">
        <f t="shared" si="26"/>
        <v>0</v>
      </c>
      <c r="G34" s="148">
        <f t="shared" si="26"/>
        <v>0</v>
      </c>
      <c r="H34" s="148">
        <f t="shared" si="26"/>
        <v>0</v>
      </c>
      <c r="I34" s="148">
        <f t="shared" si="26"/>
        <v>0</v>
      </c>
      <c r="J34" s="148">
        <f t="shared" si="26"/>
        <v>0</v>
      </c>
      <c r="K34" s="148">
        <f t="shared" si="26"/>
        <v>0</v>
      </c>
      <c r="L34" s="148">
        <f t="shared" si="26"/>
        <v>0</v>
      </c>
      <c r="M34" s="148">
        <f t="shared" ref="M34" si="27">M31*M32*M33</f>
        <v>0</v>
      </c>
    </row>
    <row r="35" spans="1:13" x14ac:dyDescent="0.3">
      <c r="A35" s="156" t="s">
        <v>94</v>
      </c>
      <c r="B35" s="166"/>
      <c r="C35" s="166"/>
      <c r="D35" s="158">
        <f t="shared" ref="D35:L35" si="28">D30+D34</f>
        <v>0</v>
      </c>
      <c r="E35" s="158">
        <f t="shared" si="28"/>
        <v>0</v>
      </c>
      <c r="F35" s="158">
        <f t="shared" si="28"/>
        <v>0</v>
      </c>
      <c r="G35" s="158">
        <f t="shared" si="28"/>
        <v>0</v>
      </c>
      <c r="H35" s="158">
        <f t="shared" si="28"/>
        <v>0</v>
      </c>
      <c r="I35" s="158">
        <f t="shared" si="28"/>
        <v>0</v>
      </c>
      <c r="J35" s="158">
        <f t="shared" si="28"/>
        <v>0</v>
      </c>
      <c r="K35" s="158">
        <f t="shared" si="28"/>
        <v>0</v>
      </c>
      <c r="L35" s="158">
        <f t="shared" si="28"/>
        <v>0</v>
      </c>
      <c r="M35" s="158">
        <f t="shared" ref="M35" si="29">M30+M34</f>
        <v>0</v>
      </c>
    </row>
    <row r="36" spans="1:13" ht="15" thickBot="1" x14ac:dyDescent="0.35">
      <c r="A36" s="25"/>
      <c r="B36" s="25"/>
      <c r="C36" s="25"/>
      <c r="D36" s="25"/>
      <c r="E36" s="159"/>
      <c r="F36" s="159"/>
      <c r="G36" s="159"/>
      <c r="H36" s="25"/>
      <c r="I36" s="25"/>
      <c r="J36" s="25"/>
      <c r="K36" s="25"/>
      <c r="L36" s="25"/>
      <c r="M36" s="25"/>
    </row>
    <row r="37" spans="1:13" s="9" customFormat="1" ht="15" thickBot="1" x14ac:dyDescent="0.35">
      <c r="A37" s="489" t="s">
        <v>55</v>
      </c>
      <c r="B37" s="490"/>
      <c r="C37" s="490"/>
      <c r="D37" s="490"/>
      <c r="E37" s="490"/>
      <c r="F37" s="490"/>
      <c r="G37" s="491"/>
      <c r="H37" s="45"/>
      <c r="I37" s="45"/>
      <c r="J37" s="45"/>
      <c r="K37" s="45"/>
      <c r="L37" s="114"/>
      <c r="M37" s="114"/>
    </row>
    <row r="38" spans="1:13" ht="18" customHeight="1" x14ac:dyDescent="0.3">
      <c r="A38" s="506" t="s">
        <v>63</v>
      </c>
      <c r="B38" s="507"/>
      <c r="C38" s="507"/>
      <c r="D38" s="507"/>
      <c r="E38" s="507"/>
      <c r="F38" s="507"/>
      <c r="G38" s="508"/>
      <c r="H38" s="69"/>
      <c r="I38" s="69"/>
      <c r="J38" s="69"/>
    </row>
    <row r="39" spans="1:13" ht="18" customHeight="1" x14ac:dyDescent="0.3">
      <c r="A39" s="516" t="s">
        <v>95</v>
      </c>
      <c r="B39" s="517"/>
      <c r="C39" s="517"/>
      <c r="D39" s="517"/>
      <c r="E39" s="517"/>
      <c r="F39" s="517"/>
      <c r="G39" s="518"/>
    </row>
    <row r="40" spans="1:13" ht="32.1" customHeight="1" x14ac:dyDescent="0.3">
      <c r="A40" s="512" t="s">
        <v>396</v>
      </c>
      <c r="B40" s="500"/>
      <c r="C40" s="500"/>
      <c r="D40" s="500"/>
      <c r="E40" s="500"/>
      <c r="F40" s="500"/>
      <c r="G40" s="501"/>
    </row>
    <row r="41" spans="1:13" x14ac:dyDescent="0.3">
      <c r="A41" s="499" t="s">
        <v>394</v>
      </c>
      <c r="B41" s="500"/>
      <c r="C41" s="500"/>
      <c r="D41" s="500"/>
      <c r="E41" s="500"/>
      <c r="F41" s="500"/>
      <c r="G41" s="501"/>
    </row>
    <row r="42" spans="1:13" x14ac:dyDescent="0.3">
      <c r="A42" s="530" t="s">
        <v>395</v>
      </c>
      <c r="B42" s="531"/>
      <c r="C42" s="531"/>
      <c r="D42" s="531"/>
      <c r="E42" s="531"/>
      <c r="F42" s="531"/>
      <c r="G42" s="532"/>
    </row>
    <row r="43" spans="1:13" ht="32.1" customHeight="1" thickBot="1" x14ac:dyDescent="0.35">
      <c r="A43" s="527" t="s">
        <v>67</v>
      </c>
      <c r="B43" s="528"/>
      <c r="C43" s="528"/>
      <c r="D43" s="528"/>
      <c r="E43" s="528"/>
      <c r="F43" s="528"/>
      <c r="G43" s="529"/>
    </row>
    <row r="44" spans="1:13" x14ac:dyDescent="0.3">
      <c r="A44" s="25"/>
      <c r="B44" s="25"/>
      <c r="C44" s="25"/>
      <c r="D44" s="25"/>
      <c r="E44" s="25"/>
      <c r="F44" s="25"/>
      <c r="G44" s="25"/>
      <c r="H44" s="25"/>
      <c r="I44" s="25"/>
      <c r="J44" s="25"/>
      <c r="K44" s="25"/>
      <c r="L44" s="25"/>
      <c r="M44" s="25"/>
    </row>
    <row r="45" spans="1:13" x14ac:dyDescent="0.3">
      <c r="A45" s="25"/>
      <c r="B45" s="25"/>
      <c r="C45" s="25"/>
      <c r="D45" s="25"/>
      <c r="E45" s="25"/>
      <c r="F45" s="25"/>
      <c r="G45" s="25"/>
      <c r="H45" s="25"/>
      <c r="I45" s="25"/>
      <c r="J45" s="25"/>
      <c r="K45" s="25"/>
      <c r="L45" s="25"/>
      <c r="M45" s="25"/>
    </row>
  </sheetData>
  <sheetProtection algorithmName="SHA-512" hashValue="Z95aXXSpljm159BQ1W1JmQfJQcTQb/Js6yeH++XdjMoU9FzabJNEI8XAAur4jg4ykDGVLJirMa5taoWORR/MeQ==" saltValue="TKtFZqC2e8OPoUvTa3TW+g==" spinCount="100000" sheet="1" objects="1" scenarios="1"/>
  <mergeCells count="16">
    <mergeCell ref="A43:G43"/>
    <mergeCell ref="A16:G16"/>
    <mergeCell ref="A17:G17"/>
    <mergeCell ref="A38:G38"/>
    <mergeCell ref="A39:G39"/>
    <mergeCell ref="A40:G40"/>
    <mergeCell ref="A42:G42"/>
    <mergeCell ref="A41:G41"/>
    <mergeCell ref="D25:M25"/>
    <mergeCell ref="A3:A4"/>
    <mergeCell ref="A37:G37"/>
    <mergeCell ref="A15:G15"/>
    <mergeCell ref="A25:A26"/>
    <mergeCell ref="A19:G19"/>
    <mergeCell ref="A18:G18"/>
    <mergeCell ref="C3:M3"/>
  </mergeCells>
  <dataValidations count="1">
    <dataValidation type="decimal" operator="greaterThanOrEqual" allowBlank="1" showInputMessage="1" showErrorMessage="1" errorTitle="Pogrešan unos!" error="Molimo da unesete broj koji je veći ili jednak 0 (nuli)" sqref="B5:M13 B27:C35 D34:M35 D30:M30" xr:uid="{00000000-0002-0000-0500-000000000000}">
      <formula1>0</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N83"/>
  <sheetViews>
    <sheetView showGridLines="0" zoomScale="85" zoomScaleNormal="85" workbookViewId="0">
      <selection activeCell="E61" sqref="E61"/>
    </sheetView>
  </sheetViews>
  <sheetFormatPr defaultColWidth="9.109375" defaultRowHeight="14.4" x14ac:dyDescent="0.3"/>
  <cols>
    <col min="1" max="1" width="38.44140625" style="45" customWidth="1"/>
    <col min="2" max="2" width="10.109375" style="45" customWidth="1"/>
    <col min="3" max="14" width="14.88671875" style="45" customWidth="1"/>
    <col min="15" max="16384" width="9.109375" style="45"/>
  </cols>
  <sheetData>
    <row r="2" spans="1:14" x14ac:dyDescent="0.3">
      <c r="A2" s="44" t="s">
        <v>96</v>
      </c>
      <c r="B2" s="44"/>
    </row>
    <row r="3" spans="1:14" ht="14.4" customHeight="1" x14ac:dyDescent="0.3">
      <c r="A3" s="533" t="s">
        <v>70</v>
      </c>
      <c r="B3" s="537" t="s">
        <v>60</v>
      </c>
      <c r="C3" s="167" t="s">
        <v>61</v>
      </c>
      <c r="D3" s="664" t="s">
        <v>97</v>
      </c>
      <c r="E3" s="665"/>
      <c r="F3" s="665"/>
      <c r="G3" s="665"/>
      <c r="H3" s="665"/>
      <c r="I3" s="665"/>
      <c r="J3" s="665"/>
      <c r="K3" s="665"/>
      <c r="L3" s="665"/>
      <c r="M3" s="665"/>
      <c r="N3" s="665"/>
    </row>
    <row r="4" spans="1:14" x14ac:dyDescent="0.3">
      <c r="A4" s="534"/>
      <c r="B4" s="538"/>
      <c r="C4" s="167">
        <f>+Uputstvo!$A$4</f>
        <v>2022</v>
      </c>
      <c r="D4" s="47">
        <f t="shared" ref="D4:N4" si="0">+C4+1</f>
        <v>2023</v>
      </c>
      <c r="E4" s="47">
        <f t="shared" si="0"/>
        <v>2024</v>
      </c>
      <c r="F4" s="47">
        <f t="shared" si="0"/>
        <v>2025</v>
      </c>
      <c r="G4" s="47">
        <f t="shared" si="0"/>
        <v>2026</v>
      </c>
      <c r="H4" s="47">
        <f t="shared" si="0"/>
        <v>2027</v>
      </c>
      <c r="I4" s="47">
        <f t="shared" si="0"/>
        <v>2028</v>
      </c>
      <c r="J4" s="47">
        <f t="shared" si="0"/>
        <v>2029</v>
      </c>
      <c r="K4" s="47">
        <f t="shared" si="0"/>
        <v>2030</v>
      </c>
      <c r="L4" s="47">
        <f t="shared" si="0"/>
        <v>2031</v>
      </c>
      <c r="M4" s="47">
        <f t="shared" si="0"/>
        <v>2032</v>
      </c>
      <c r="N4" s="387">
        <f t="shared" si="0"/>
        <v>2033</v>
      </c>
    </row>
    <row r="5" spans="1:14" x14ac:dyDescent="0.3">
      <c r="A5" s="168" t="s">
        <v>98</v>
      </c>
      <c r="B5" s="168"/>
      <c r="C5" s="168"/>
      <c r="D5" s="168"/>
      <c r="E5" s="168"/>
      <c r="F5" s="168"/>
      <c r="G5" s="168"/>
      <c r="H5" s="168"/>
      <c r="I5" s="168"/>
      <c r="J5" s="168"/>
      <c r="K5" s="168"/>
      <c r="L5" s="168"/>
      <c r="M5" s="168"/>
      <c r="N5" s="168"/>
    </row>
    <row r="6" spans="1:14" ht="6" customHeight="1" x14ac:dyDescent="0.3">
      <c r="A6" s="169"/>
      <c r="B6" s="170"/>
      <c r="C6" s="171"/>
      <c r="D6" s="171"/>
      <c r="E6" s="171"/>
      <c r="F6" s="171"/>
      <c r="G6" s="171"/>
      <c r="H6" s="171"/>
      <c r="I6" s="171"/>
      <c r="J6" s="171"/>
      <c r="K6" s="171"/>
      <c r="L6" s="171"/>
      <c r="M6" s="171"/>
      <c r="N6" s="171"/>
    </row>
    <row r="7" spans="1:14" s="56" customFormat="1" x14ac:dyDescent="0.3">
      <c r="A7" s="172"/>
      <c r="B7" s="173"/>
      <c r="C7" s="54"/>
      <c r="D7" s="174">
        <f>+C7</f>
        <v>0</v>
      </c>
      <c r="E7" s="174">
        <f t="shared" ref="E7" si="1">+D7</f>
        <v>0</v>
      </c>
      <c r="F7" s="174">
        <f t="shared" ref="F7:N8" si="2">+E7</f>
        <v>0</v>
      </c>
      <c r="G7" s="174">
        <f t="shared" si="2"/>
        <v>0</v>
      </c>
      <c r="H7" s="174">
        <f t="shared" si="2"/>
        <v>0</v>
      </c>
      <c r="I7" s="174">
        <f t="shared" si="2"/>
        <v>0</v>
      </c>
      <c r="J7" s="174">
        <f t="shared" si="2"/>
        <v>0</v>
      </c>
      <c r="K7" s="174">
        <f t="shared" si="2"/>
        <v>0</v>
      </c>
      <c r="L7" s="174">
        <f t="shared" si="2"/>
        <v>0</v>
      </c>
      <c r="M7" s="174">
        <f t="shared" si="2"/>
        <v>0</v>
      </c>
      <c r="N7" s="174">
        <f t="shared" si="2"/>
        <v>0</v>
      </c>
    </row>
    <row r="8" spans="1:14" s="56" customFormat="1" x14ac:dyDescent="0.3">
      <c r="A8" s="172"/>
      <c r="B8" s="173"/>
      <c r="C8" s="54"/>
      <c r="D8" s="174">
        <f t="shared" ref="D8:E8" si="3">+C8</f>
        <v>0</v>
      </c>
      <c r="E8" s="174">
        <f t="shared" si="3"/>
        <v>0</v>
      </c>
      <c r="F8" s="174">
        <f t="shared" si="2"/>
        <v>0</v>
      </c>
      <c r="G8" s="174">
        <f t="shared" si="2"/>
        <v>0</v>
      </c>
      <c r="H8" s="174">
        <f t="shared" si="2"/>
        <v>0</v>
      </c>
      <c r="I8" s="174">
        <f t="shared" si="2"/>
        <v>0</v>
      </c>
      <c r="J8" s="174">
        <f t="shared" si="2"/>
        <v>0</v>
      </c>
      <c r="K8" s="174">
        <f t="shared" si="2"/>
        <v>0</v>
      </c>
      <c r="L8" s="174">
        <f t="shared" si="2"/>
        <v>0</v>
      </c>
      <c r="M8" s="174">
        <f t="shared" si="2"/>
        <v>0</v>
      </c>
      <c r="N8" s="174">
        <f t="shared" si="2"/>
        <v>0</v>
      </c>
    </row>
    <row r="9" spans="1:14" s="56" customFormat="1" x14ac:dyDescent="0.3">
      <c r="A9" s="172"/>
      <c r="B9" s="173"/>
      <c r="C9" s="54"/>
      <c r="D9" s="174">
        <f t="shared" ref="D9:E9" si="4">+C9</f>
        <v>0</v>
      </c>
      <c r="E9" s="174">
        <f t="shared" si="4"/>
        <v>0</v>
      </c>
      <c r="F9" s="174">
        <f t="shared" ref="F9:N9" si="5">+E9</f>
        <v>0</v>
      </c>
      <c r="G9" s="174">
        <f t="shared" si="5"/>
        <v>0</v>
      </c>
      <c r="H9" s="174">
        <f t="shared" si="5"/>
        <v>0</v>
      </c>
      <c r="I9" s="174">
        <f t="shared" si="5"/>
        <v>0</v>
      </c>
      <c r="J9" s="174">
        <f t="shared" si="5"/>
        <v>0</v>
      </c>
      <c r="K9" s="174">
        <f t="shared" si="5"/>
        <v>0</v>
      </c>
      <c r="L9" s="174">
        <f t="shared" si="5"/>
        <v>0</v>
      </c>
      <c r="M9" s="174">
        <f t="shared" si="5"/>
        <v>0</v>
      </c>
      <c r="N9" s="174">
        <f t="shared" si="5"/>
        <v>0</v>
      </c>
    </row>
    <row r="10" spans="1:14" ht="6" customHeight="1" x14ac:dyDescent="0.3">
      <c r="A10" s="176"/>
      <c r="B10" s="177"/>
      <c r="C10" s="178"/>
      <c r="D10" s="178"/>
      <c r="E10" s="178"/>
      <c r="F10" s="178"/>
      <c r="G10" s="178"/>
      <c r="H10" s="178"/>
      <c r="I10" s="178"/>
      <c r="J10" s="178"/>
      <c r="K10" s="178"/>
      <c r="L10" s="178"/>
      <c r="M10" s="178"/>
      <c r="N10" s="178"/>
    </row>
    <row r="11" spans="1:14" x14ac:dyDescent="0.3">
      <c r="A11" s="179" t="s">
        <v>79</v>
      </c>
      <c r="B11" s="180" t="s">
        <v>99</v>
      </c>
      <c r="C11" s="181">
        <f>+SUM(C6:C10)</f>
        <v>0</v>
      </c>
      <c r="D11" s="181">
        <f>+SUM(D6:D10)</f>
        <v>0</v>
      </c>
      <c r="E11" s="181">
        <f t="shared" ref="E11" si="6">+SUM(E6:E10)</f>
        <v>0</v>
      </c>
      <c r="F11" s="181">
        <f t="shared" ref="F11:M11" si="7">+SUM(F6:F10)</f>
        <v>0</v>
      </c>
      <c r="G11" s="181">
        <f t="shared" si="7"/>
        <v>0</v>
      </c>
      <c r="H11" s="181">
        <f t="shared" si="7"/>
        <v>0</v>
      </c>
      <c r="I11" s="181">
        <f t="shared" si="7"/>
        <v>0</v>
      </c>
      <c r="J11" s="181">
        <f t="shared" si="7"/>
        <v>0</v>
      </c>
      <c r="K11" s="181">
        <f t="shared" si="7"/>
        <v>0</v>
      </c>
      <c r="L11" s="181">
        <f t="shared" si="7"/>
        <v>0</v>
      </c>
      <c r="M11" s="181">
        <f t="shared" si="7"/>
        <v>0</v>
      </c>
      <c r="N11" s="181">
        <f t="shared" ref="N11" si="8">+SUM(N6:N10)</f>
        <v>0</v>
      </c>
    </row>
    <row r="12" spans="1:14" x14ac:dyDescent="0.3">
      <c r="A12" s="168"/>
      <c r="B12" s="168"/>
      <c r="C12" s="168"/>
      <c r="D12" s="168"/>
      <c r="E12" s="168"/>
      <c r="F12" s="168"/>
      <c r="G12" s="168"/>
      <c r="H12" s="168"/>
      <c r="I12" s="168"/>
      <c r="J12" s="168"/>
      <c r="K12" s="168"/>
      <c r="L12" s="168"/>
      <c r="M12" s="168"/>
      <c r="N12" s="168"/>
    </row>
    <row r="13" spans="1:14" x14ac:dyDescent="0.3">
      <c r="A13" s="138" t="s">
        <v>100</v>
      </c>
      <c r="B13" s="138"/>
      <c r="C13" s="138"/>
      <c r="D13" s="138"/>
      <c r="E13" s="138"/>
      <c r="F13" s="138"/>
      <c r="G13" s="138"/>
      <c r="H13" s="138"/>
      <c r="I13" s="138"/>
      <c r="J13" s="138"/>
      <c r="K13" s="138"/>
      <c r="L13" s="138"/>
      <c r="M13" s="138"/>
      <c r="N13" s="390"/>
    </row>
    <row r="14" spans="1:14" ht="6" customHeight="1" x14ac:dyDescent="0.3">
      <c r="A14" s="169"/>
      <c r="B14" s="170"/>
      <c r="C14" s="171"/>
      <c r="D14" s="171"/>
      <c r="E14" s="171"/>
      <c r="F14" s="171"/>
      <c r="G14" s="171"/>
      <c r="H14" s="171"/>
      <c r="I14" s="171"/>
      <c r="J14" s="171"/>
      <c r="K14" s="171"/>
      <c r="L14" s="171"/>
      <c r="M14" s="171"/>
      <c r="N14" s="171"/>
    </row>
    <row r="15" spans="1:14" s="56" customFormat="1" x14ac:dyDescent="0.3">
      <c r="A15" s="172"/>
      <c r="B15" s="173"/>
      <c r="C15" s="54"/>
      <c r="D15" s="182">
        <f t="shared" ref="D15:E15" si="9">+C15</f>
        <v>0</v>
      </c>
      <c r="E15" s="182">
        <f t="shared" si="9"/>
        <v>0</v>
      </c>
      <c r="F15" s="174">
        <f t="shared" ref="F15:N15" si="10">+E15</f>
        <v>0</v>
      </c>
      <c r="G15" s="174">
        <f t="shared" si="10"/>
        <v>0</v>
      </c>
      <c r="H15" s="174">
        <f t="shared" si="10"/>
        <v>0</v>
      </c>
      <c r="I15" s="174">
        <f t="shared" si="10"/>
        <v>0</v>
      </c>
      <c r="J15" s="174">
        <f t="shared" si="10"/>
        <v>0</v>
      </c>
      <c r="K15" s="174">
        <f t="shared" si="10"/>
        <v>0</v>
      </c>
      <c r="L15" s="174">
        <f t="shared" si="10"/>
        <v>0</v>
      </c>
      <c r="M15" s="174">
        <f t="shared" si="10"/>
        <v>0</v>
      </c>
      <c r="N15" s="174">
        <f t="shared" si="10"/>
        <v>0</v>
      </c>
    </row>
    <row r="16" spans="1:14" s="56" customFormat="1" x14ac:dyDescent="0.3">
      <c r="A16" s="172"/>
      <c r="B16" s="173"/>
      <c r="C16" s="54"/>
      <c r="D16" s="182">
        <f t="shared" ref="D16:E16" si="11">+C16</f>
        <v>0</v>
      </c>
      <c r="E16" s="182">
        <f t="shared" si="11"/>
        <v>0</v>
      </c>
      <c r="F16" s="174">
        <f t="shared" ref="F16:N16" si="12">+E16</f>
        <v>0</v>
      </c>
      <c r="G16" s="174">
        <f t="shared" si="12"/>
        <v>0</v>
      </c>
      <c r="H16" s="174">
        <f t="shared" si="12"/>
        <v>0</v>
      </c>
      <c r="I16" s="174">
        <f t="shared" si="12"/>
        <v>0</v>
      </c>
      <c r="J16" s="174">
        <f t="shared" si="12"/>
        <v>0</v>
      </c>
      <c r="K16" s="174">
        <f t="shared" si="12"/>
        <v>0</v>
      </c>
      <c r="L16" s="174">
        <f t="shared" si="12"/>
        <v>0</v>
      </c>
      <c r="M16" s="174">
        <f t="shared" si="12"/>
        <v>0</v>
      </c>
      <c r="N16" s="174">
        <f t="shared" si="12"/>
        <v>0</v>
      </c>
    </row>
    <row r="17" spans="1:14" s="56" customFormat="1" x14ac:dyDescent="0.3">
      <c r="A17" s="172"/>
      <c r="B17" s="173"/>
      <c r="C17" s="183"/>
      <c r="D17" s="174">
        <f t="shared" ref="D17:E17" si="13">+C17</f>
        <v>0</v>
      </c>
      <c r="E17" s="174">
        <f t="shared" si="13"/>
        <v>0</v>
      </c>
      <c r="F17" s="55">
        <f t="shared" ref="F17:N17" si="14">+E17</f>
        <v>0</v>
      </c>
      <c r="G17" s="174">
        <f t="shared" si="14"/>
        <v>0</v>
      </c>
      <c r="H17" s="174">
        <f t="shared" si="14"/>
        <v>0</v>
      </c>
      <c r="I17" s="174">
        <f t="shared" si="14"/>
        <v>0</v>
      </c>
      <c r="J17" s="174">
        <f t="shared" si="14"/>
        <v>0</v>
      </c>
      <c r="K17" s="174">
        <f t="shared" si="14"/>
        <v>0</v>
      </c>
      <c r="L17" s="174">
        <f t="shared" si="14"/>
        <v>0</v>
      </c>
      <c r="M17" s="174">
        <f t="shared" si="14"/>
        <v>0</v>
      </c>
      <c r="N17" s="174">
        <f t="shared" si="14"/>
        <v>0</v>
      </c>
    </row>
    <row r="18" spans="1:14" ht="6" customHeight="1" x14ac:dyDescent="0.3">
      <c r="A18" s="176"/>
      <c r="B18" s="177"/>
      <c r="C18" s="178"/>
      <c r="D18" s="178"/>
      <c r="E18" s="178"/>
      <c r="F18" s="178"/>
      <c r="G18" s="178"/>
      <c r="H18" s="178"/>
      <c r="I18" s="178"/>
      <c r="J18" s="178"/>
      <c r="K18" s="178"/>
      <c r="L18" s="178"/>
      <c r="M18" s="178"/>
      <c r="N18" s="178"/>
    </row>
    <row r="19" spans="1:14" x14ac:dyDescent="0.3">
      <c r="A19" s="179" t="s">
        <v>79</v>
      </c>
      <c r="B19" s="180" t="s">
        <v>99</v>
      </c>
      <c r="C19" s="181">
        <f t="shared" ref="C19:M19" si="15">+SUM(C14:C18)</f>
        <v>0</v>
      </c>
      <c r="D19" s="181">
        <f t="shared" si="15"/>
        <v>0</v>
      </c>
      <c r="E19" s="181">
        <f t="shared" si="15"/>
        <v>0</v>
      </c>
      <c r="F19" s="181">
        <f t="shared" si="15"/>
        <v>0</v>
      </c>
      <c r="G19" s="181">
        <f t="shared" si="15"/>
        <v>0</v>
      </c>
      <c r="H19" s="181">
        <f t="shared" si="15"/>
        <v>0</v>
      </c>
      <c r="I19" s="181">
        <f t="shared" si="15"/>
        <v>0</v>
      </c>
      <c r="J19" s="181">
        <f t="shared" si="15"/>
        <v>0</v>
      </c>
      <c r="K19" s="181">
        <f t="shared" si="15"/>
        <v>0</v>
      </c>
      <c r="L19" s="181">
        <f t="shared" si="15"/>
        <v>0</v>
      </c>
      <c r="M19" s="181">
        <f t="shared" si="15"/>
        <v>0</v>
      </c>
      <c r="N19" s="181">
        <f t="shared" ref="N19" si="16">+SUM(N14:N18)</f>
        <v>0</v>
      </c>
    </row>
    <row r="20" spans="1:14" x14ac:dyDescent="0.3">
      <c r="A20" s="168"/>
      <c r="B20" s="168"/>
      <c r="C20" s="168"/>
      <c r="D20" s="168"/>
      <c r="E20" s="168"/>
      <c r="F20" s="168"/>
      <c r="G20" s="168"/>
      <c r="H20" s="168"/>
      <c r="I20" s="168"/>
      <c r="J20" s="168"/>
      <c r="K20" s="168"/>
      <c r="L20" s="168"/>
      <c r="M20" s="168"/>
      <c r="N20" s="168"/>
    </row>
    <row r="21" spans="1:14" x14ac:dyDescent="0.3">
      <c r="A21" s="138" t="s">
        <v>101</v>
      </c>
      <c r="B21" s="138"/>
      <c r="C21" s="138"/>
      <c r="D21" s="138"/>
      <c r="E21" s="138"/>
      <c r="F21" s="138"/>
      <c r="G21" s="138"/>
      <c r="H21" s="138"/>
      <c r="I21" s="138"/>
      <c r="J21" s="138"/>
      <c r="K21" s="138"/>
      <c r="L21" s="138"/>
      <c r="M21" s="138"/>
      <c r="N21" s="390"/>
    </row>
    <row r="22" spans="1:14" ht="6" customHeight="1" x14ac:dyDescent="0.3">
      <c r="A22" s="169"/>
      <c r="B22" s="170"/>
      <c r="C22" s="171"/>
      <c r="D22" s="171"/>
      <c r="E22" s="171"/>
      <c r="F22" s="171"/>
      <c r="G22" s="171"/>
      <c r="H22" s="171"/>
      <c r="I22" s="171"/>
      <c r="J22" s="171"/>
      <c r="K22" s="171"/>
      <c r="L22" s="171"/>
      <c r="M22" s="171"/>
      <c r="N22" s="171"/>
    </row>
    <row r="23" spans="1:14" s="56" customFormat="1" x14ac:dyDescent="0.3">
      <c r="A23" s="76"/>
      <c r="B23" s="173"/>
      <c r="C23" s="184"/>
      <c r="D23" s="185">
        <f t="shared" ref="D23:E23" si="17">+C23</f>
        <v>0</v>
      </c>
      <c r="E23" s="185">
        <f t="shared" si="17"/>
        <v>0</v>
      </c>
      <c r="F23" s="185">
        <f t="shared" ref="F23:N23" si="18">+E23</f>
        <v>0</v>
      </c>
      <c r="G23" s="185">
        <f t="shared" si="18"/>
        <v>0</v>
      </c>
      <c r="H23" s="185">
        <f t="shared" si="18"/>
        <v>0</v>
      </c>
      <c r="I23" s="185">
        <f t="shared" si="18"/>
        <v>0</v>
      </c>
      <c r="J23" s="185">
        <f t="shared" si="18"/>
        <v>0</v>
      </c>
      <c r="K23" s="185">
        <f t="shared" si="18"/>
        <v>0</v>
      </c>
      <c r="L23" s="185">
        <f t="shared" si="18"/>
        <v>0</v>
      </c>
      <c r="M23" s="185">
        <f t="shared" si="18"/>
        <v>0</v>
      </c>
      <c r="N23" s="185">
        <f t="shared" si="18"/>
        <v>0</v>
      </c>
    </row>
    <row r="24" spans="1:14" s="56" customFormat="1" x14ac:dyDescent="0.3">
      <c r="A24" s="76"/>
      <c r="B24" s="173"/>
      <c r="C24" s="184"/>
      <c r="D24" s="185">
        <f t="shared" ref="D24:E24" si="19">+C24</f>
        <v>0</v>
      </c>
      <c r="E24" s="185">
        <f t="shared" si="19"/>
        <v>0</v>
      </c>
      <c r="F24" s="185">
        <f t="shared" ref="F24:N24" si="20">+E24</f>
        <v>0</v>
      </c>
      <c r="G24" s="185">
        <f t="shared" si="20"/>
        <v>0</v>
      </c>
      <c r="H24" s="185">
        <f t="shared" si="20"/>
        <v>0</v>
      </c>
      <c r="I24" s="185">
        <f t="shared" si="20"/>
        <v>0</v>
      </c>
      <c r="J24" s="185">
        <f t="shared" si="20"/>
        <v>0</v>
      </c>
      <c r="K24" s="185">
        <f t="shared" si="20"/>
        <v>0</v>
      </c>
      <c r="L24" s="185">
        <f t="shared" si="20"/>
        <v>0</v>
      </c>
      <c r="M24" s="185">
        <f t="shared" si="20"/>
        <v>0</v>
      </c>
      <c r="N24" s="185">
        <f t="shared" si="20"/>
        <v>0</v>
      </c>
    </row>
    <row r="25" spans="1:14" s="56" customFormat="1" x14ac:dyDescent="0.3">
      <c r="A25" s="76"/>
      <c r="B25" s="173"/>
      <c r="C25" s="184"/>
      <c r="D25" s="185">
        <f t="shared" ref="D25:E25" si="21">+C25</f>
        <v>0</v>
      </c>
      <c r="E25" s="185">
        <f t="shared" si="21"/>
        <v>0</v>
      </c>
      <c r="F25" s="185">
        <f t="shared" ref="F25:N25" si="22">+E25</f>
        <v>0</v>
      </c>
      <c r="G25" s="185">
        <f t="shared" si="22"/>
        <v>0</v>
      </c>
      <c r="H25" s="185">
        <f t="shared" si="22"/>
        <v>0</v>
      </c>
      <c r="I25" s="185">
        <f t="shared" si="22"/>
        <v>0</v>
      </c>
      <c r="J25" s="185">
        <f t="shared" si="22"/>
        <v>0</v>
      </c>
      <c r="K25" s="185">
        <f t="shared" si="22"/>
        <v>0</v>
      </c>
      <c r="L25" s="185">
        <f t="shared" si="22"/>
        <v>0</v>
      </c>
      <c r="M25" s="185">
        <f t="shared" si="22"/>
        <v>0</v>
      </c>
      <c r="N25" s="185">
        <f t="shared" si="22"/>
        <v>0</v>
      </c>
    </row>
    <row r="26" spans="1:14" x14ac:dyDescent="0.3">
      <c r="A26" s="168"/>
      <c r="B26" s="168"/>
      <c r="C26" s="168"/>
      <c r="D26" s="168"/>
      <c r="E26" s="168"/>
      <c r="F26" s="168"/>
      <c r="G26" s="168"/>
      <c r="H26" s="168"/>
      <c r="I26" s="168"/>
      <c r="J26" s="168"/>
      <c r="K26" s="168"/>
      <c r="L26" s="168"/>
      <c r="M26" s="168"/>
      <c r="N26" s="168"/>
    </row>
    <row r="27" spans="1:14" x14ac:dyDescent="0.3">
      <c r="A27" s="138" t="s">
        <v>102</v>
      </c>
      <c r="B27" s="138"/>
      <c r="C27" s="138"/>
      <c r="D27" s="138"/>
      <c r="E27" s="138"/>
      <c r="F27" s="138"/>
      <c r="G27" s="138"/>
      <c r="H27" s="138"/>
      <c r="I27" s="138"/>
      <c r="J27" s="138"/>
      <c r="K27" s="138"/>
      <c r="L27" s="138"/>
      <c r="M27" s="138"/>
      <c r="N27" s="390"/>
    </row>
    <row r="28" spans="1:14" ht="6" customHeight="1" x14ac:dyDescent="0.3">
      <c r="A28" s="169"/>
      <c r="B28" s="170"/>
      <c r="C28" s="171"/>
      <c r="D28" s="171"/>
      <c r="E28" s="171"/>
      <c r="F28" s="171"/>
      <c r="G28" s="171"/>
      <c r="H28" s="171"/>
      <c r="I28" s="171"/>
      <c r="J28" s="171"/>
      <c r="K28" s="171"/>
      <c r="L28" s="171"/>
      <c r="M28" s="171"/>
      <c r="N28" s="171"/>
    </row>
    <row r="29" spans="1:14" s="56" customFormat="1" x14ac:dyDescent="0.3">
      <c r="A29" s="172"/>
      <c r="B29" s="173"/>
      <c r="C29" s="144"/>
      <c r="D29" s="185">
        <f t="shared" ref="D29:E29" si="23">+C29</f>
        <v>0</v>
      </c>
      <c r="E29" s="185">
        <f t="shared" si="23"/>
        <v>0</v>
      </c>
      <c r="F29" s="185">
        <f t="shared" ref="F29:N29" si="24">+E29</f>
        <v>0</v>
      </c>
      <c r="G29" s="185">
        <f t="shared" si="24"/>
        <v>0</v>
      </c>
      <c r="H29" s="185">
        <f t="shared" si="24"/>
        <v>0</v>
      </c>
      <c r="I29" s="185">
        <f t="shared" si="24"/>
        <v>0</v>
      </c>
      <c r="J29" s="185">
        <f t="shared" si="24"/>
        <v>0</v>
      </c>
      <c r="K29" s="185">
        <f t="shared" si="24"/>
        <v>0</v>
      </c>
      <c r="L29" s="185">
        <f t="shared" si="24"/>
        <v>0</v>
      </c>
      <c r="M29" s="185">
        <f t="shared" si="24"/>
        <v>0</v>
      </c>
      <c r="N29" s="185">
        <f t="shared" si="24"/>
        <v>0</v>
      </c>
    </row>
    <row r="30" spans="1:14" s="56" customFormat="1" x14ac:dyDescent="0.3">
      <c r="A30" s="172"/>
      <c r="B30" s="173"/>
      <c r="C30" s="144"/>
      <c r="D30" s="185">
        <f t="shared" ref="D30:E30" si="25">+C30</f>
        <v>0</v>
      </c>
      <c r="E30" s="185">
        <f t="shared" si="25"/>
        <v>0</v>
      </c>
      <c r="F30" s="185">
        <f t="shared" ref="F30:N30" si="26">+E30</f>
        <v>0</v>
      </c>
      <c r="G30" s="185">
        <f t="shared" si="26"/>
        <v>0</v>
      </c>
      <c r="H30" s="185">
        <f t="shared" si="26"/>
        <v>0</v>
      </c>
      <c r="I30" s="185">
        <f t="shared" si="26"/>
        <v>0</v>
      </c>
      <c r="J30" s="185">
        <f t="shared" si="26"/>
        <v>0</v>
      </c>
      <c r="K30" s="185">
        <f t="shared" si="26"/>
        <v>0</v>
      </c>
      <c r="L30" s="185">
        <f t="shared" si="26"/>
        <v>0</v>
      </c>
      <c r="M30" s="185">
        <f t="shared" si="26"/>
        <v>0</v>
      </c>
      <c r="N30" s="185">
        <f t="shared" si="26"/>
        <v>0</v>
      </c>
    </row>
    <row r="31" spans="1:14" s="56" customFormat="1" x14ac:dyDescent="0.3">
      <c r="A31" s="172"/>
      <c r="B31" s="173"/>
      <c r="C31" s="144"/>
      <c r="D31" s="185">
        <f t="shared" ref="D31:E31" si="27">+C31</f>
        <v>0</v>
      </c>
      <c r="E31" s="185">
        <f t="shared" si="27"/>
        <v>0</v>
      </c>
      <c r="F31" s="185">
        <f t="shared" ref="F31:N31" si="28">+E31</f>
        <v>0</v>
      </c>
      <c r="G31" s="185">
        <f t="shared" si="28"/>
        <v>0</v>
      </c>
      <c r="H31" s="185">
        <f t="shared" si="28"/>
        <v>0</v>
      </c>
      <c r="I31" s="185">
        <f t="shared" si="28"/>
        <v>0</v>
      </c>
      <c r="J31" s="185">
        <f t="shared" si="28"/>
        <v>0</v>
      </c>
      <c r="K31" s="185">
        <f t="shared" si="28"/>
        <v>0</v>
      </c>
      <c r="L31" s="185">
        <f t="shared" si="28"/>
        <v>0</v>
      </c>
      <c r="M31" s="185">
        <f t="shared" si="28"/>
        <v>0</v>
      </c>
      <c r="N31" s="185">
        <f t="shared" si="28"/>
        <v>0</v>
      </c>
    </row>
    <row r="32" spans="1:14" s="56" customFormat="1" x14ac:dyDescent="0.3">
      <c r="A32" s="172"/>
      <c r="B32" s="173"/>
      <c r="C32" s="144"/>
      <c r="D32" s="185">
        <f t="shared" ref="D32:E32" si="29">+C32</f>
        <v>0</v>
      </c>
      <c r="E32" s="185">
        <f t="shared" si="29"/>
        <v>0</v>
      </c>
      <c r="F32" s="185">
        <f t="shared" ref="F32:N32" si="30">+E32</f>
        <v>0</v>
      </c>
      <c r="G32" s="185">
        <f t="shared" si="30"/>
        <v>0</v>
      </c>
      <c r="H32" s="185">
        <f t="shared" si="30"/>
        <v>0</v>
      </c>
      <c r="I32" s="185">
        <f t="shared" si="30"/>
        <v>0</v>
      </c>
      <c r="J32" s="185">
        <f t="shared" si="30"/>
        <v>0</v>
      </c>
      <c r="K32" s="185">
        <f t="shared" si="30"/>
        <v>0</v>
      </c>
      <c r="L32" s="185">
        <f t="shared" si="30"/>
        <v>0</v>
      </c>
      <c r="M32" s="185">
        <f t="shared" si="30"/>
        <v>0</v>
      </c>
      <c r="N32" s="185">
        <f t="shared" si="30"/>
        <v>0</v>
      </c>
    </row>
    <row r="33" spans="1:14" s="56" customFormat="1" x14ac:dyDescent="0.3">
      <c r="A33" s="172"/>
      <c r="B33" s="173"/>
      <c r="C33" s="144"/>
      <c r="D33" s="185">
        <f t="shared" ref="D33:E33" si="31">+C33</f>
        <v>0</v>
      </c>
      <c r="E33" s="185">
        <f t="shared" si="31"/>
        <v>0</v>
      </c>
      <c r="F33" s="185">
        <f t="shared" ref="F33:N33" si="32">+E33</f>
        <v>0</v>
      </c>
      <c r="G33" s="185">
        <f t="shared" si="32"/>
        <v>0</v>
      </c>
      <c r="H33" s="185">
        <f t="shared" si="32"/>
        <v>0</v>
      </c>
      <c r="I33" s="185">
        <f t="shared" si="32"/>
        <v>0</v>
      </c>
      <c r="J33" s="185">
        <f t="shared" si="32"/>
        <v>0</v>
      </c>
      <c r="K33" s="185">
        <f t="shared" si="32"/>
        <v>0</v>
      </c>
      <c r="L33" s="185">
        <f t="shared" si="32"/>
        <v>0</v>
      </c>
      <c r="M33" s="185">
        <f t="shared" si="32"/>
        <v>0</v>
      </c>
      <c r="N33" s="185">
        <f t="shared" si="32"/>
        <v>0</v>
      </c>
    </row>
    <row r="34" spans="1:14" ht="15" thickBot="1" x14ac:dyDescent="0.35">
      <c r="A34" s="25"/>
      <c r="B34" s="25"/>
      <c r="C34" s="25"/>
      <c r="D34" s="25"/>
      <c r="E34" s="25"/>
      <c r="F34" s="25"/>
      <c r="G34" s="25"/>
      <c r="H34" s="25"/>
      <c r="I34" s="25"/>
      <c r="J34" s="25"/>
      <c r="K34" s="25"/>
      <c r="L34" s="25"/>
      <c r="M34" s="25"/>
      <c r="N34" s="25"/>
    </row>
    <row r="35" spans="1:14" s="9" customFormat="1" ht="15" thickBot="1" x14ac:dyDescent="0.35">
      <c r="A35" s="489" t="s">
        <v>55</v>
      </c>
      <c r="B35" s="490"/>
      <c r="C35" s="490"/>
      <c r="D35" s="490"/>
      <c r="E35" s="490"/>
      <c r="F35" s="490"/>
      <c r="G35" s="491"/>
      <c r="H35" s="45"/>
      <c r="I35" s="45"/>
      <c r="J35" s="45"/>
      <c r="K35" s="45"/>
      <c r="L35" s="114"/>
      <c r="M35" s="114"/>
    </row>
    <row r="36" spans="1:14" ht="18" customHeight="1" x14ac:dyDescent="0.3">
      <c r="A36" s="506" t="s">
        <v>63</v>
      </c>
      <c r="B36" s="507"/>
      <c r="C36" s="507"/>
      <c r="D36" s="507"/>
      <c r="E36" s="507"/>
      <c r="F36" s="507"/>
      <c r="G36" s="508"/>
      <c r="H36" s="69"/>
      <c r="I36" s="69"/>
      <c r="J36" s="69"/>
    </row>
    <row r="37" spans="1:14" ht="45" customHeight="1" x14ac:dyDescent="0.3">
      <c r="A37" s="512" t="s">
        <v>411</v>
      </c>
      <c r="B37" s="500"/>
      <c r="C37" s="500"/>
      <c r="D37" s="500"/>
      <c r="E37" s="500"/>
      <c r="F37" s="500"/>
      <c r="G37" s="501"/>
    </row>
    <row r="38" spans="1:14" ht="32.1" customHeight="1" x14ac:dyDescent="0.3">
      <c r="A38" s="475" t="s">
        <v>66</v>
      </c>
      <c r="B38" s="467"/>
      <c r="C38" s="467"/>
      <c r="D38" s="467"/>
      <c r="E38" s="467"/>
      <c r="F38" s="467"/>
      <c r="G38" s="468"/>
      <c r="H38" s="69"/>
      <c r="I38" s="69"/>
      <c r="J38" s="69"/>
    </row>
    <row r="39" spans="1:14" ht="32.1" customHeight="1" thickBot="1" x14ac:dyDescent="0.35">
      <c r="A39" s="503" t="s">
        <v>67</v>
      </c>
      <c r="B39" s="504"/>
      <c r="C39" s="504"/>
      <c r="D39" s="504"/>
      <c r="E39" s="504"/>
      <c r="F39" s="504"/>
      <c r="G39" s="505"/>
    </row>
    <row r="40" spans="1:14" x14ac:dyDescent="0.3">
      <c r="A40" s="25"/>
      <c r="B40" s="25"/>
      <c r="C40" s="25"/>
      <c r="D40" s="25"/>
      <c r="E40" s="159"/>
      <c r="F40" s="159"/>
      <c r="G40" s="159"/>
      <c r="H40" s="25"/>
      <c r="I40" s="25"/>
      <c r="J40" s="25"/>
      <c r="K40" s="25"/>
      <c r="L40" s="25"/>
      <c r="M40" s="25"/>
    </row>
    <row r="41" spans="1:14" x14ac:dyDescent="0.3">
      <c r="A41" s="25"/>
      <c r="B41" s="25"/>
      <c r="C41" s="25"/>
      <c r="D41" s="25"/>
      <c r="E41" s="25"/>
      <c r="F41" s="25"/>
      <c r="G41" s="25"/>
      <c r="H41" s="25"/>
      <c r="I41" s="25"/>
      <c r="J41" s="25"/>
      <c r="K41" s="25"/>
      <c r="L41" s="25"/>
      <c r="M41" s="25"/>
      <c r="N41" s="25"/>
    </row>
    <row r="42" spans="1:14" s="58" customFormat="1" x14ac:dyDescent="0.3"/>
    <row r="43" spans="1:14" x14ac:dyDescent="0.3">
      <c r="A43" s="25"/>
      <c r="B43" s="25"/>
      <c r="C43" s="25"/>
      <c r="D43" s="25"/>
      <c r="E43" s="25"/>
      <c r="F43" s="25"/>
      <c r="G43" s="25"/>
      <c r="H43" s="25"/>
      <c r="I43" s="25"/>
      <c r="J43" s="25"/>
      <c r="K43" s="25"/>
      <c r="L43" s="25"/>
      <c r="M43" s="25"/>
      <c r="N43" s="25"/>
    </row>
    <row r="44" spans="1:14" x14ac:dyDescent="0.3">
      <c r="A44" s="44" t="s">
        <v>384</v>
      </c>
      <c r="B44" s="44"/>
    </row>
    <row r="45" spans="1:14" x14ac:dyDescent="0.3">
      <c r="A45" s="533" t="s">
        <v>70</v>
      </c>
      <c r="B45" s="535" t="s">
        <v>60</v>
      </c>
      <c r="C45" s="186"/>
      <c r="D45" s="186"/>
      <c r="E45" s="664" t="s">
        <v>97</v>
      </c>
      <c r="F45" s="665"/>
      <c r="G45" s="665"/>
      <c r="H45" s="665"/>
      <c r="I45" s="665"/>
      <c r="J45" s="665"/>
      <c r="K45" s="665"/>
      <c r="L45" s="665"/>
      <c r="M45" s="665"/>
      <c r="N45" s="665"/>
    </row>
    <row r="46" spans="1:14" x14ac:dyDescent="0.3">
      <c r="A46" s="534"/>
      <c r="B46" s="536"/>
      <c r="C46" s="187"/>
      <c r="D46" s="187"/>
      <c r="E46" s="387">
        <f t="shared" ref="E46:M46" si="33">+E4</f>
        <v>2024</v>
      </c>
      <c r="F46" s="47">
        <f t="shared" si="33"/>
        <v>2025</v>
      </c>
      <c r="G46" s="47">
        <f t="shared" si="33"/>
        <v>2026</v>
      </c>
      <c r="H46" s="47">
        <f t="shared" si="33"/>
        <v>2027</v>
      </c>
      <c r="I46" s="47">
        <f t="shared" si="33"/>
        <v>2028</v>
      </c>
      <c r="J46" s="47">
        <f t="shared" si="33"/>
        <v>2029</v>
      </c>
      <c r="K46" s="47">
        <f t="shared" si="33"/>
        <v>2030</v>
      </c>
      <c r="L46" s="47">
        <f t="shared" si="33"/>
        <v>2031</v>
      </c>
      <c r="M46" s="47">
        <f t="shared" si="33"/>
        <v>2032</v>
      </c>
      <c r="N46" s="387">
        <f t="shared" ref="N46" si="34">+N4</f>
        <v>2033</v>
      </c>
    </row>
    <row r="47" spans="1:14" x14ac:dyDescent="0.3">
      <c r="A47" s="168" t="s">
        <v>98</v>
      </c>
      <c r="B47" s="168"/>
      <c r="C47" s="188"/>
      <c r="D47" s="188"/>
      <c r="E47" s="168"/>
      <c r="F47" s="168"/>
      <c r="G47" s="168"/>
      <c r="H47" s="168"/>
      <c r="I47" s="168"/>
      <c r="J47" s="168"/>
      <c r="K47" s="168"/>
      <c r="L47" s="168"/>
      <c r="M47" s="168"/>
      <c r="N47" s="168"/>
    </row>
    <row r="48" spans="1:14" ht="6" customHeight="1" x14ac:dyDescent="0.3">
      <c r="A48" s="169"/>
      <c r="B48" s="170"/>
      <c r="C48" s="189"/>
      <c r="D48" s="189"/>
      <c r="E48" s="171"/>
      <c r="F48" s="171"/>
      <c r="G48" s="171"/>
      <c r="H48" s="171"/>
      <c r="I48" s="171"/>
      <c r="J48" s="171"/>
      <c r="K48" s="171"/>
      <c r="L48" s="171"/>
      <c r="M48" s="171"/>
      <c r="N48" s="171"/>
    </row>
    <row r="49" spans="1:14" s="56" customFormat="1" x14ac:dyDescent="0.3">
      <c r="A49" s="172"/>
      <c r="B49" s="190"/>
      <c r="C49" s="118"/>
      <c r="D49" s="118"/>
      <c r="E49" s="54"/>
      <c r="F49" s="54"/>
      <c r="G49" s="54"/>
      <c r="H49" s="54"/>
      <c r="I49" s="54"/>
      <c r="J49" s="54"/>
      <c r="K49" s="54"/>
      <c r="L49" s="54"/>
      <c r="M49" s="54"/>
      <c r="N49" s="54"/>
    </row>
    <row r="50" spans="1:14" s="56" customFormat="1" x14ac:dyDescent="0.3">
      <c r="A50" s="172"/>
      <c r="B50" s="190"/>
      <c r="C50" s="118"/>
      <c r="D50" s="118"/>
      <c r="E50" s="54"/>
      <c r="F50" s="54"/>
      <c r="G50" s="54"/>
      <c r="H50" s="54"/>
      <c r="I50" s="54"/>
      <c r="J50" s="54"/>
      <c r="K50" s="54"/>
      <c r="L50" s="54"/>
      <c r="M50" s="54"/>
      <c r="N50" s="54"/>
    </row>
    <row r="51" spans="1:14" s="56" customFormat="1" x14ac:dyDescent="0.3">
      <c r="A51" s="172"/>
      <c r="B51" s="190"/>
      <c r="C51" s="118"/>
      <c r="D51" s="118"/>
      <c r="E51" s="54"/>
      <c r="F51" s="54"/>
      <c r="G51" s="54"/>
      <c r="H51" s="54"/>
      <c r="I51" s="54"/>
      <c r="J51" s="54"/>
      <c r="K51" s="54"/>
      <c r="L51" s="54"/>
      <c r="M51" s="54"/>
      <c r="N51" s="54"/>
    </row>
    <row r="52" spans="1:14" ht="6" customHeight="1" x14ac:dyDescent="0.3">
      <c r="A52" s="176"/>
      <c r="B52" s="177"/>
      <c r="C52" s="189"/>
      <c r="D52" s="189"/>
      <c r="E52" s="178"/>
      <c r="F52" s="178"/>
      <c r="G52" s="178"/>
      <c r="H52" s="178"/>
      <c r="I52" s="178"/>
      <c r="J52" s="178"/>
      <c r="K52" s="178"/>
      <c r="L52" s="178"/>
      <c r="M52" s="178"/>
      <c r="N52" s="178"/>
    </row>
    <row r="53" spans="1:14" x14ac:dyDescent="0.3">
      <c r="A53" s="179" t="s">
        <v>79</v>
      </c>
      <c r="B53" s="191" t="s">
        <v>99</v>
      </c>
      <c r="C53" s="192"/>
      <c r="D53" s="192"/>
      <c r="E53" s="181">
        <f t="shared" ref="D53:E53" si="35">+SUM(E48:E52)</f>
        <v>0</v>
      </c>
      <c r="F53" s="181">
        <f t="shared" ref="F53" si="36">+SUM(F48:F52)</f>
        <v>0</v>
      </c>
      <c r="G53" s="181">
        <f t="shared" ref="G53" si="37">+SUM(G48:G52)</f>
        <v>0</v>
      </c>
      <c r="H53" s="181">
        <f t="shared" ref="H53" si="38">+SUM(H48:H52)</f>
        <v>0</v>
      </c>
      <c r="I53" s="181">
        <f t="shared" ref="I53" si="39">+SUM(I48:I52)</f>
        <v>0</v>
      </c>
      <c r="J53" s="181">
        <f t="shared" ref="J53" si="40">+SUM(J48:J52)</f>
        <v>0</v>
      </c>
      <c r="K53" s="181">
        <f t="shared" ref="K53" si="41">+SUM(K48:K52)</f>
        <v>0</v>
      </c>
      <c r="L53" s="181">
        <f t="shared" ref="L53" si="42">+SUM(L48:L52)</f>
        <v>0</v>
      </c>
      <c r="M53" s="181">
        <f t="shared" ref="M53:N53" si="43">+SUM(M48:M52)</f>
        <v>0</v>
      </c>
      <c r="N53" s="181">
        <f t="shared" si="43"/>
        <v>0</v>
      </c>
    </row>
    <row r="54" spans="1:14" x14ac:dyDescent="0.3">
      <c r="A54" s="168"/>
      <c r="B54" s="168"/>
      <c r="C54" s="188"/>
      <c r="D54" s="188"/>
      <c r="E54" s="168"/>
      <c r="F54" s="168"/>
      <c r="G54" s="168"/>
      <c r="H54" s="168"/>
      <c r="I54" s="168"/>
      <c r="J54" s="168"/>
      <c r="K54" s="168"/>
      <c r="L54" s="168"/>
      <c r="M54" s="168"/>
      <c r="N54" s="168"/>
    </row>
    <row r="55" spans="1:14" x14ac:dyDescent="0.3">
      <c r="A55" s="138" t="s">
        <v>100</v>
      </c>
      <c r="B55" s="138"/>
      <c r="C55" s="188"/>
      <c r="D55" s="188"/>
      <c r="E55" s="138"/>
      <c r="F55" s="138"/>
      <c r="G55" s="138"/>
      <c r="H55" s="138"/>
      <c r="I55" s="138"/>
      <c r="J55" s="138"/>
      <c r="K55" s="138"/>
      <c r="L55" s="138"/>
      <c r="M55" s="138"/>
      <c r="N55" s="390"/>
    </row>
    <row r="56" spans="1:14" ht="6" customHeight="1" x14ac:dyDescent="0.3">
      <c r="A56" s="169"/>
      <c r="B56" s="170"/>
      <c r="C56" s="189"/>
      <c r="D56" s="189"/>
      <c r="E56" s="171"/>
      <c r="F56" s="171"/>
      <c r="G56" s="171"/>
      <c r="H56" s="171"/>
      <c r="I56" s="171"/>
      <c r="J56" s="171"/>
      <c r="K56" s="171"/>
      <c r="L56" s="171"/>
      <c r="M56" s="171"/>
      <c r="N56" s="171"/>
    </row>
    <row r="57" spans="1:14" s="56" customFormat="1" x14ac:dyDescent="0.3">
      <c r="A57" s="172"/>
      <c r="B57" s="190"/>
      <c r="C57" s="118"/>
      <c r="D57" s="118"/>
      <c r="E57" s="183"/>
      <c r="F57" s="54"/>
      <c r="G57" s="54"/>
      <c r="H57" s="54"/>
      <c r="I57" s="54"/>
      <c r="J57" s="54"/>
      <c r="K57" s="54"/>
      <c r="L57" s="54"/>
      <c r="M57" s="54"/>
      <c r="N57" s="54"/>
    </row>
    <row r="58" spans="1:14" s="56" customFormat="1" x14ac:dyDescent="0.3">
      <c r="A58" s="172"/>
      <c r="B58" s="190"/>
      <c r="C58" s="118"/>
      <c r="D58" s="118"/>
      <c r="E58" s="183"/>
      <c r="F58" s="54"/>
      <c r="G58" s="54"/>
      <c r="H58" s="54"/>
      <c r="I58" s="54"/>
      <c r="J58" s="54"/>
      <c r="K58" s="54"/>
      <c r="L58" s="54"/>
      <c r="M58" s="54"/>
      <c r="N58" s="54"/>
    </row>
    <row r="59" spans="1:14" s="56" customFormat="1" x14ac:dyDescent="0.3">
      <c r="A59" s="172"/>
      <c r="B59" s="190"/>
      <c r="C59" s="193"/>
      <c r="D59" s="193"/>
      <c r="E59" s="54"/>
      <c r="F59" s="54"/>
      <c r="G59" s="54"/>
      <c r="H59" s="54"/>
      <c r="I59" s="54"/>
      <c r="J59" s="54"/>
      <c r="K59" s="54"/>
      <c r="L59" s="54"/>
      <c r="M59" s="54"/>
      <c r="N59" s="54"/>
    </row>
    <row r="60" spans="1:14" ht="6" customHeight="1" x14ac:dyDescent="0.3">
      <c r="A60" s="176"/>
      <c r="B60" s="177"/>
      <c r="C60" s="189"/>
      <c r="D60" s="189"/>
      <c r="E60" s="178"/>
      <c r="F60" s="178"/>
      <c r="G60" s="178"/>
      <c r="H60" s="178"/>
      <c r="I60" s="178"/>
      <c r="J60" s="178"/>
      <c r="K60" s="178"/>
      <c r="L60" s="178"/>
      <c r="M60" s="178"/>
      <c r="N60" s="178"/>
    </row>
    <row r="61" spans="1:14" x14ac:dyDescent="0.3">
      <c r="A61" s="179" t="s">
        <v>79</v>
      </c>
      <c r="B61" s="191" t="s">
        <v>99</v>
      </c>
      <c r="C61" s="192"/>
      <c r="D61" s="192"/>
      <c r="E61" s="181">
        <f t="shared" ref="E61:M61" si="44">+SUM(E56:E60)</f>
        <v>0</v>
      </c>
      <c r="F61" s="181">
        <f t="shared" si="44"/>
        <v>0</v>
      </c>
      <c r="G61" s="181">
        <f t="shared" si="44"/>
        <v>0</v>
      </c>
      <c r="H61" s="181">
        <f t="shared" si="44"/>
        <v>0</v>
      </c>
      <c r="I61" s="181">
        <f t="shared" si="44"/>
        <v>0</v>
      </c>
      <c r="J61" s="181">
        <f t="shared" si="44"/>
        <v>0</v>
      </c>
      <c r="K61" s="181">
        <f t="shared" si="44"/>
        <v>0</v>
      </c>
      <c r="L61" s="181">
        <f t="shared" si="44"/>
        <v>0</v>
      </c>
      <c r="M61" s="181">
        <f t="shared" si="44"/>
        <v>0</v>
      </c>
      <c r="N61" s="181">
        <f t="shared" ref="N61" si="45">+SUM(N56:N60)</f>
        <v>0</v>
      </c>
    </row>
    <row r="62" spans="1:14" x14ac:dyDescent="0.3">
      <c r="A62" s="168"/>
      <c r="B62" s="168"/>
      <c r="C62" s="188"/>
      <c r="D62" s="188"/>
      <c r="E62" s="168"/>
      <c r="F62" s="168"/>
      <c r="G62" s="168"/>
      <c r="H62" s="168"/>
      <c r="I62" s="168"/>
      <c r="J62" s="168"/>
      <c r="K62" s="168"/>
      <c r="L62" s="168"/>
      <c r="M62" s="168"/>
      <c r="N62" s="168"/>
    </row>
    <row r="63" spans="1:14" x14ac:dyDescent="0.3">
      <c r="A63" s="138" t="s">
        <v>101</v>
      </c>
      <c r="B63" s="138"/>
      <c r="C63" s="188"/>
      <c r="D63" s="188"/>
      <c r="E63" s="138"/>
      <c r="F63" s="138"/>
      <c r="G63" s="138"/>
      <c r="H63" s="138"/>
      <c r="I63" s="138"/>
      <c r="J63" s="138"/>
      <c r="K63" s="138"/>
      <c r="L63" s="138"/>
      <c r="M63" s="138"/>
      <c r="N63" s="390"/>
    </row>
    <row r="64" spans="1:14" ht="6" customHeight="1" x14ac:dyDescent="0.3">
      <c r="A64" s="169"/>
      <c r="B64" s="170"/>
      <c r="C64" s="189"/>
      <c r="D64" s="189"/>
      <c r="E64" s="171"/>
      <c r="F64" s="171"/>
      <c r="G64" s="171"/>
      <c r="H64" s="171"/>
      <c r="I64" s="171"/>
      <c r="J64" s="171"/>
      <c r="K64" s="171"/>
      <c r="L64" s="171"/>
      <c r="M64" s="171"/>
      <c r="N64" s="171"/>
    </row>
    <row r="65" spans="1:14" s="56" customFormat="1" x14ac:dyDescent="0.3">
      <c r="A65" s="76"/>
      <c r="B65" s="190"/>
      <c r="C65" s="194"/>
      <c r="D65" s="194"/>
      <c r="E65" s="184"/>
      <c r="F65" s="184"/>
      <c r="G65" s="184"/>
      <c r="H65" s="184"/>
      <c r="I65" s="184"/>
      <c r="J65" s="184"/>
      <c r="K65" s="184"/>
      <c r="L65" s="184"/>
      <c r="M65" s="184"/>
      <c r="N65" s="184"/>
    </row>
    <row r="66" spans="1:14" s="56" customFormat="1" x14ac:dyDescent="0.3">
      <c r="A66" s="76"/>
      <c r="B66" s="190"/>
      <c r="C66" s="194"/>
      <c r="D66" s="194"/>
      <c r="E66" s="184"/>
      <c r="F66" s="184"/>
      <c r="G66" s="184"/>
      <c r="H66" s="184"/>
      <c r="I66" s="184"/>
      <c r="J66" s="184"/>
      <c r="K66" s="184"/>
      <c r="L66" s="184"/>
      <c r="M66" s="184"/>
      <c r="N66" s="184"/>
    </row>
    <row r="67" spans="1:14" s="56" customFormat="1" x14ac:dyDescent="0.3">
      <c r="A67" s="76"/>
      <c r="B67" s="190"/>
      <c r="C67" s="194"/>
      <c r="D67" s="194"/>
      <c r="E67" s="184"/>
      <c r="F67" s="184"/>
      <c r="G67" s="184"/>
      <c r="H67" s="184"/>
      <c r="I67" s="184"/>
      <c r="J67" s="184"/>
      <c r="K67" s="184"/>
      <c r="L67" s="184"/>
      <c r="M67" s="184"/>
      <c r="N67" s="184"/>
    </row>
    <row r="68" spans="1:14" x14ac:dyDescent="0.3">
      <c r="A68" s="168"/>
      <c r="B68" s="168"/>
      <c r="C68" s="188"/>
      <c r="D68" s="188"/>
      <c r="E68" s="168"/>
      <c r="F68" s="168"/>
      <c r="G68" s="168"/>
      <c r="H68" s="168"/>
      <c r="I68" s="168"/>
      <c r="J68" s="168"/>
      <c r="K68" s="168"/>
      <c r="L68" s="168"/>
      <c r="M68" s="168"/>
      <c r="N68" s="168"/>
    </row>
    <row r="69" spans="1:14" x14ac:dyDescent="0.3">
      <c r="A69" s="138" t="s">
        <v>102</v>
      </c>
      <c r="B69" s="138"/>
      <c r="C69" s="188"/>
      <c r="D69" s="188"/>
      <c r="E69" s="138"/>
      <c r="F69" s="138"/>
      <c r="G69" s="138"/>
      <c r="H69" s="138"/>
      <c r="I69" s="138"/>
      <c r="J69" s="138"/>
      <c r="K69" s="138"/>
      <c r="L69" s="138"/>
      <c r="M69" s="138"/>
      <c r="N69" s="390"/>
    </row>
    <row r="70" spans="1:14" ht="6" customHeight="1" x14ac:dyDescent="0.3">
      <c r="A70" s="169"/>
      <c r="B70" s="170"/>
      <c r="C70" s="189"/>
      <c r="D70" s="189"/>
      <c r="E70" s="171"/>
      <c r="F70" s="171"/>
      <c r="G70" s="171"/>
      <c r="H70" s="171"/>
      <c r="I70" s="171"/>
      <c r="J70" s="171"/>
      <c r="K70" s="171"/>
      <c r="L70" s="171"/>
      <c r="M70" s="171"/>
      <c r="N70" s="171"/>
    </row>
    <row r="71" spans="1:14" s="56" customFormat="1" x14ac:dyDescent="0.3">
      <c r="A71" s="172"/>
      <c r="B71" s="190"/>
      <c r="C71" s="65"/>
      <c r="D71" s="65"/>
      <c r="E71" s="184"/>
      <c r="F71" s="184"/>
      <c r="G71" s="184"/>
      <c r="H71" s="184"/>
      <c r="I71" s="184"/>
      <c r="J71" s="184"/>
      <c r="K71" s="184"/>
      <c r="L71" s="184"/>
      <c r="M71" s="184"/>
      <c r="N71" s="184"/>
    </row>
    <row r="72" spans="1:14" s="56" customFormat="1" x14ac:dyDescent="0.3">
      <c r="A72" s="172"/>
      <c r="B72" s="190"/>
      <c r="C72" s="65"/>
      <c r="D72" s="65"/>
      <c r="E72" s="184"/>
      <c r="F72" s="184"/>
      <c r="G72" s="184"/>
      <c r="H72" s="184"/>
      <c r="I72" s="184"/>
      <c r="J72" s="184"/>
      <c r="K72" s="184"/>
      <c r="L72" s="184"/>
      <c r="M72" s="184"/>
      <c r="N72" s="184"/>
    </row>
    <row r="73" spans="1:14" s="56" customFormat="1" x14ac:dyDescent="0.3">
      <c r="A73" s="172"/>
      <c r="B73" s="190"/>
      <c r="C73" s="65"/>
      <c r="D73" s="65"/>
      <c r="E73" s="184"/>
      <c r="F73" s="184"/>
      <c r="G73" s="184"/>
      <c r="H73" s="184"/>
      <c r="I73" s="184"/>
      <c r="J73" s="184"/>
      <c r="K73" s="184"/>
      <c r="L73" s="184"/>
      <c r="M73" s="184"/>
      <c r="N73" s="184"/>
    </row>
    <row r="74" spans="1:14" s="56" customFormat="1" x14ac:dyDescent="0.3">
      <c r="A74" s="172"/>
      <c r="B74" s="190"/>
      <c r="C74" s="65"/>
      <c r="D74" s="65"/>
      <c r="E74" s="184"/>
      <c r="F74" s="184"/>
      <c r="G74" s="184"/>
      <c r="H74" s="184"/>
      <c r="I74" s="184"/>
      <c r="J74" s="184"/>
      <c r="K74" s="184"/>
      <c r="L74" s="184"/>
      <c r="M74" s="184"/>
      <c r="N74" s="184"/>
    </row>
    <row r="75" spans="1:14" s="56" customFormat="1" x14ac:dyDescent="0.3">
      <c r="A75" s="172"/>
      <c r="B75" s="190"/>
      <c r="C75" s="67"/>
      <c r="D75" s="67"/>
      <c r="E75" s="184"/>
      <c r="F75" s="184"/>
      <c r="G75" s="184"/>
      <c r="H75" s="184"/>
      <c r="I75" s="184"/>
      <c r="J75" s="184"/>
      <c r="K75" s="184"/>
      <c r="L75" s="184"/>
      <c r="M75" s="184"/>
      <c r="N75" s="184"/>
    </row>
    <row r="76" spans="1:14" ht="15" thickBot="1" x14ac:dyDescent="0.35">
      <c r="A76" s="25"/>
      <c r="B76" s="25"/>
      <c r="C76" s="25"/>
      <c r="D76" s="25"/>
      <c r="E76" s="25"/>
      <c r="F76" s="25"/>
      <c r="G76" s="25"/>
      <c r="H76" s="25"/>
      <c r="I76" s="25"/>
      <c r="J76" s="25"/>
      <c r="K76" s="25"/>
      <c r="L76" s="25"/>
      <c r="M76" s="25"/>
      <c r="N76" s="25"/>
    </row>
    <row r="77" spans="1:14" s="9" customFormat="1" ht="15" thickBot="1" x14ac:dyDescent="0.35">
      <c r="A77" s="489" t="s">
        <v>55</v>
      </c>
      <c r="B77" s="490"/>
      <c r="C77" s="490"/>
      <c r="D77" s="490"/>
      <c r="E77" s="490"/>
      <c r="F77" s="490"/>
      <c r="G77" s="491"/>
      <c r="H77" s="45"/>
      <c r="I77" s="45"/>
      <c r="J77" s="45"/>
      <c r="K77" s="45"/>
      <c r="L77" s="114"/>
      <c r="M77" s="114"/>
    </row>
    <row r="78" spans="1:14" x14ac:dyDescent="0.3">
      <c r="A78" s="506" t="s">
        <v>63</v>
      </c>
      <c r="B78" s="507"/>
      <c r="C78" s="507"/>
      <c r="D78" s="507"/>
      <c r="E78" s="507"/>
      <c r="F78" s="507"/>
      <c r="G78" s="508"/>
      <c r="H78" s="69"/>
      <c r="I78" s="69"/>
      <c r="J78" s="69"/>
    </row>
    <row r="79" spans="1:14" ht="28.8" customHeight="1" x14ac:dyDescent="0.3">
      <c r="A79" s="512" t="s">
        <v>397</v>
      </c>
      <c r="B79" s="500"/>
      <c r="C79" s="500"/>
      <c r="D79" s="500"/>
      <c r="E79" s="500"/>
      <c r="F79" s="500"/>
      <c r="G79" s="501"/>
    </row>
    <row r="80" spans="1:14" x14ac:dyDescent="0.3">
      <c r="A80" s="475" t="s">
        <v>394</v>
      </c>
      <c r="B80" s="467"/>
      <c r="C80" s="467"/>
      <c r="D80" s="467"/>
      <c r="E80" s="467"/>
      <c r="F80" s="467"/>
      <c r="G80" s="468"/>
    </row>
    <row r="81" spans="1:10" x14ac:dyDescent="0.3">
      <c r="A81" s="475" t="s">
        <v>395</v>
      </c>
      <c r="B81" s="467"/>
      <c r="C81" s="467"/>
      <c r="D81" s="467"/>
      <c r="E81" s="467"/>
      <c r="F81" s="467"/>
      <c r="G81" s="468"/>
    </row>
    <row r="82" spans="1:10" ht="32.1" customHeight="1" x14ac:dyDescent="0.3">
      <c r="A82" s="475" t="s">
        <v>66</v>
      </c>
      <c r="B82" s="467"/>
      <c r="C82" s="467"/>
      <c r="D82" s="467"/>
      <c r="E82" s="467"/>
      <c r="F82" s="467"/>
      <c r="G82" s="468"/>
      <c r="H82" s="69"/>
      <c r="I82" s="69"/>
      <c r="J82" s="69"/>
    </row>
    <row r="83" spans="1:10" ht="32.1" customHeight="1" thickBot="1" x14ac:dyDescent="0.35">
      <c r="A83" s="503" t="s">
        <v>67</v>
      </c>
      <c r="B83" s="504"/>
      <c r="C83" s="504"/>
      <c r="D83" s="504"/>
      <c r="E83" s="504"/>
      <c r="F83" s="504"/>
      <c r="G83" s="505"/>
    </row>
  </sheetData>
  <sheetProtection algorithmName="SHA-512" hashValue="uylNw43Pcpnr5FttM0jKPGADgYsSXVdzZu4UpM2y29JIDQL8CmKlGRdRHr64fX1Ly1syH4liNDgG7IQ6U/GHyQ==" saltValue="U09AdeZjq1DaDC869OUrng==" spinCount="100000" sheet="1" formatColumns="0" formatRows="0" insertRows="0"/>
  <mergeCells count="18">
    <mergeCell ref="A3:A4"/>
    <mergeCell ref="B3:B4"/>
    <mergeCell ref="A35:G35"/>
    <mergeCell ref="A36:G36"/>
    <mergeCell ref="D3:N3"/>
    <mergeCell ref="A45:A46"/>
    <mergeCell ref="B45:B46"/>
    <mergeCell ref="A37:G37"/>
    <mergeCell ref="A39:G39"/>
    <mergeCell ref="A38:G38"/>
    <mergeCell ref="E45:N45"/>
    <mergeCell ref="A77:G77"/>
    <mergeCell ref="A78:G78"/>
    <mergeCell ref="A79:G79"/>
    <mergeCell ref="A83:G83"/>
    <mergeCell ref="A82:G82"/>
    <mergeCell ref="A81:G81"/>
    <mergeCell ref="A80:G80"/>
  </mergeCells>
  <dataValidations count="2">
    <dataValidation type="decimal" operator="greaterThanOrEqual" allowBlank="1" showInputMessage="1" showErrorMessage="1" errorTitle="Pogrešan unos!" error="Molimo da unesete broj koji je veći ili jednak 0 (nuli)" sqref="D29:N33 C7:N9 C15:N17 C57:D59 C49:D51" xr:uid="{00000000-0002-0000-0600-000000000000}">
      <formula1>0</formula1>
    </dataValidation>
    <dataValidation type="whole" operator="greaterThanOrEqual" allowBlank="1" showInputMessage="1" showErrorMessage="1" errorTitle="Pogrešan unos!" error="Molimo da unesete broj koji je veći ili jednak 0 (nuli)" sqref="C29:C33 C23:N25 C71:D75 C65:D67" xr:uid="{00000000-0002-0000-0600-000001000000}">
      <formula1>0</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11"/>
  <sheetViews>
    <sheetView showGridLines="0" zoomScaleNormal="100" workbookViewId="0">
      <selection activeCell="I113" sqref="I113"/>
    </sheetView>
  </sheetViews>
  <sheetFormatPr defaultColWidth="9.109375" defaultRowHeight="14.4" x14ac:dyDescent="0.3"/>
  <cols>
    <col min="1" max="1" width="60.88671875" style="45" customWidth="1"/>
    <col min="2" max="2" width="14.88671875" style="217" customWidth="1"/>
    <col min="3" max="14" width="14.88671875" style="45" customWidth="1"/>
    <col min="15" max="16384" width="9.109375" style="45"/>
  </cols>
  <sheetData>
    <row r="1" spans="1:14" x14ac:dyDescent="0.3">
      <c r="A1" s="25"/>
      <c r="B1" s="195"/>
      <c r="C1" s="196"/>
      <c r="D1" s="196"/>
      <c r="E1" s="196"/>
      <c r="F1" s="196"/>
      <c r="G1" s="196"/>
      <c r="H1" s="196"/>
      <c r="I1" s="25"/>
      <c r="J1" s="25"/>
      <c r="K1" s="25"/>
      <c r="L1" s="25"/>
      <c r="M1" s="25"/>
      <c r="N1" s="25"/>
    </row>
    <row r="2" spans="1:14" x14ac:dyDescent="0.3">
      <c r="A2" s="138" t="s">
        <v>103</v>
      </c>
      <c r="B2" s="195"/>
      <c r="C2" s="196"/>
      <c r="D2" s="196"/>
      <c r="E2" s="196"/>
      <c r="F2" s="196"/>
      <c r="G2" s="196"/>
      <c r="H2" s="196"/>
      <c r="I2" s="25"/>
      <c r="J2" s="25"/>
      <c r="K2" s="25"/>
      <c r="L2" s="25"/>
      <c r="M2" s="25"/>
      <c r="N2" s="25"/>
    </row>
    <row r="3" spans="1:14" x14ac:dyDescent="0.3">
      <c r="A3" s="25"/>
      <c r="B3" s="195"/>
      <c r="C3" s="196"/>
      <c r="D3" s="196"/>
      <c r="E3" s="196"/>
      <c r="F3" s="196"/>
      <c r="G3" s="196"/>
      <c r="H3" s="196"/>
      <c r="I3" s="25"/>
      <c r="J3" s="25"/>
      <c r="K3" s="25"/>
      <c r="L3" s="25"/>
      <c r="M3" s="25"/>
      <c r="N3" s="25"/>
    </row>
    <row r="4" spans="1:14" ht="14.1" customHeight="1" x14ac:dyDescent="0.3">
      <c r="A4" s="197" t="s">
        <v>104</v>
      </c>
      <c r="B4" s="197"/>
      <c r="C4" s="198"/>
      <c r="D4" s="198"/>
      <c r="E4" s="198"/>
      <c r="F4" s="198"/>
      <c r="G4" s="198"/>
      <c r="H4" s="198"/>
      <c r="I4" s="35"/>
      <c r="J4" s="35"/>
      <c r="K4" s="35"/>
      <c r="L4" s="35"/>
      <c r="M4" s="35"/>
      <c r="N4" s="25"/>
    </row>
    <row r="5" spans="1:14" ht="14.1" customHeight="1" x14ac:dyDescent="0.3">
      <c r="A5" s="539" t="s">
        <v>105</v>
      </c>
      <c r="B5" s="540" t="s">
        <v>60</v>
      </c>
      <c r="C5" s="167" t="s">
        <v>61</v>
      </c>
      <c r="D5" s="558" t="s">
        <v>106</v>
      </c>
      <c r="E5" s="559"/>
      <c r="F5" s="559"/>
      <c r="G5" s="559"/>
      <c r="H5" s="559"/>
      <c r="I5" s="559"/>
      <c r="J5" s="559"/>
      <c r="K5" s="559"/>
      <c r="L5" s="559"/>
      <c r="M5" s="559"/>
      <c r="N5" s="559"/>
    </row>
    <row r="6" spans="1:14" x14ac:dyDescent="0.3">
      <c r="A6" s="539"/>
      <c r="B6" s="540"/>
      <c r="C6" s="167">
        <f>+Uputstvo!$A$4</f>
        <v>2022</v>
      </c>
      <c r="D6" s="139">
        <f t="shared" ref="D6:E6" si="0">+C6+1</f>
        <v>2023</v>
      </c>
      <c r="E6" s="139">
        <f t="shared" si="0"/>
        <v>2024</v>
      </c>
      <c r="F6" s="139">
        <f t="shared" ref="F6:N6" si="1">+E6+1</f>
        <v>2025</v>
      </c>
      <c r="G6" s="139">
        <f t="shared" si="1"/>
        <v>2026</v>
      </c>
      <c r="H6" s="139">
        <f t="shared" si="1"/>
        <v>2027</v>
      </c>
      <c r="I6" s="139">
        <f t="shared" si="1"/>
        <v>2028</v>
      </c>
      <c r="J6" s="139">
        <f t="shared" si="1"/>
        <v>2029</v>
      </c>
      <c r="K6" s="139">
        <f t="shared" si="1"/>
        <v>2030</v>
      </c>
      <c r="L6" s="139">
        <f t="shared" si="1"/>
        <v>2031</v>
      </c>
      <c r="M6" s="139">
        <f t="shared" si="1"/>
        <v>2032</v>
      </c>
      <c r="N6" s="388">
        <f t="shared" si="1"/>
        <v>2033</v>
      </c>
    </row>
    <row r="7" spans="1:14" ht="6" customHeight="1" x14ac:dyDescent="0.3">
      <c r="A7" s="199"/>
      <c r="B7" s="200"/>
      <c r="C7" s="201"/>
      <c r="D7" s="51"/>
      <c r="E7" s="51"/>
      <c r="F7" s="51"/>
      <c r="G7" s="51"/>
      <c r="H7" s="51"/>
      <c r="I7" s="51"/>
      <c r="J7" s="51"/>
      <c r="K7" s="51"/>
      <c r="L7" s="51"/>
      <c r="M7" s="51"/>
      <c r="N7" s="51"/>
    </row>
    <row r="8" spans="1:14" s="56" customFormat="1" x14ac:dyDescent="0.3">
      <c r="A8" s="202"/>
      <c r="B8" s="173"/>
      <c r="C8" s="203"/>
      <c r="D8" s="204">
        <f t="shared" ref="D8:E8" si="2">+C8</f>
        <v>0</v>
      </c>
      <c r="E8" s="204">
        <f t="shared" si="2"/>
        <v>0</v>
      </c>
      <c r="F8" s="204">
        <f t="shared" ref="F8:N8" si="3">+E8</f>
        <v>0</v>
      </c>
      <c r="G8" s="204">
        <f t="shared" si="3"/>
        <v>0</v>
      </c>
      <c r="H8" s="204">
        <f t="shared" si="3"/>
        <v>0</v>
      </c>
      <c r="I8" s="204">
        <f t="shared" si="3"/>
        <v>0</v>
      </c>
      <c r="J8" s="204">
        <f t="shared" si="3"/>
        <v>0</v>
      </c>
      <c r="K8" s="204">
        <f t="shared" si="3"/>
        <v>0</v>
      </c>
      <c r="L8" s="204">
        <f t="shared" si="3"/>
        <v>0</v>
      </c>
      <c r="M8" s="204">
        <f t="shared" si="3"/>
        <v>0</v>
      </c>
      <c r="N8" s="204">
        <f t="shared" si="3"/>
        <v>0</v>
      </c>
    </row>
    <row r="9" spans="1:14" s="56" customFormat="1" x14ac:dyDescent="0.3">
      <c r="A9" s="202"/>
      <c r="B9" s="173"/>
      <c r="C9" s="203"/>
      <c r="D9" s="204">
        <f t="shared" ref="D9:E9" si="4">+C9</f>
        <v>0</v>
      </c>
      <c r="E9" s="204">
        <f t="shared" si="4"/>
        <v>0</v>
      </c>
      <c r="F9" s="204">
        <f t="shared" ref="F9:N9" si="5">+E9</f>
        <v>0</v>
      </c>
      <c r="G9" s="204">
        <f t="shared" si="5"/>
        <v>0</v>
      </c>
      <c r="H9" s="204">
        <f t="shared" si="5"/>
        <v>0</v>
      </c>
      <c r="I9" s="204">
        <f t="shared" si="5"/>
        <v>0</v>
      </c>
      <c r="J9" s="204">
        <f t="shared" si="5"/>
        <v>0</v>
      </c>
      <c r="K9" s="204">
        <f t="shared" si="5"/>
        <v>0</v>
      </c>
      <c r="L9" s="204">
        <f t="shared" si="5"/>
        <v>0</v>
      </c>
      <c r="M9" s="204">
        <f t="shared" si="5"/>
        <v>0</v>
      </c>
      <c r="N9" s="204">
        <f t="shared" si="5"/>
        <v>0</v>
      </c>
    </row>
    <row r="10" spans="1:14" s="56" customFormat="1" x14ac:dyDescent="0.3">
      <c r="A10" s="202"/>
      <c r="B10" s="173"/>
      <c r="C10" s="203"/>
      <c r="D10" s="204">
        <f t="shared" ref="D10:E10" si="6">+C10</f>
        <v>0</v>
      </c>
      <c r="E10" s="204">
        <f t="shared" si="6"/>
        <v>0</v>
      </c>
      <c r="F10" s="204">
        <f t="shared" ref="F10:N10" si="7">+E10</f>
        <v>0</v>
      </c>
      <c r="G10" s="204">
        <f t="shared" si="7"/>
        <v>0</v>
      </c>
      <c r="H10" s="204">
        <f t="shared" si="7"/>
        <v>0</v>
      </c>
      <c r="I10" s="204">
        <f t="shared" si="7"/>
        <v>0</v>
      </c>
      <c r="J10" s="204">
        <f t="shared" si="7"/>
        <v>0</v>
      </c>
      <c r="K10" s="204">
        <f t="shared" si="7"/>
        <v>0</v>
      </c>
      <c r="L10" s="204">
        <f t="shared" si="7"/>
        <v>0</v>
      </c>
      <c r="M10" s="204">
        <f t="shared" si="7"/>
        <v>0</v>
      </c>
      <c r="N10" s="204">
        <f t="shared" si="7"/>
        <v>0</v>
      </c>
    </row>
    <row r="11" spans="1:14" s="56" customFormat="1" x14ac:dyDescent="0.3">
      <c r="A11" s="202"/>
      <c r="B11" s="173"/>
      <c r="C11" s="203"/>
      <c r="D11" s="204">
        <f t="shared" ref="D11:E11" si="8">+C11</f>
        <v>0</v>
      </c>
      <c r="E11" s="204">
        <f t="shared" si="8"/>
        <v>0</v>
      </c>
      <c r="F11" s="204">
        <f t="shared" ref="F11:N11" si="9">+E11</f>
        <v>0</v>
      </c>
      <c r="G11" s="204">
        <f t="shared" si="9"/>
        <v>0</v>
      </c>
      <c r="H11" s="204">
        <f t="shared" si="9"/>
        <v>0</v>
      </c>
      <c r="I11" s="204">
        <f t="shared" si="9"/>
        <v>0</v>
      </c>
      <c r="J11" s="204">
        <f t="shared" si="9"/>
        <v>0</v>
      </c>
      <c r="K11" s="204">
        <f t="shared" si="9"/>
        <v>0</v>
      </c>
      <c r="L11" s="204">
        <f t="shared" si="9"/>
        <v>0</v>
      </c>
      <c r="M11" s="204">
        <f t="shared" si="9"/>
        <v>0</v>
      </c>
      <c r="N11" s="204">
        <f t="shared" si="9"/>
        <v>0</v>
      </c>
    </row>
    <row r="12" spans="1:14" s="56" customFormat="1" x14ac:dyDescent="0.3">
      <c r="A12" s="202"/>
      <c r="B12" s="173"/>
      <c r="C12" s="203"/>
      <c r="D12" s="204">
        <f t="shared" ref="D12:E12" si="10">+C12</f>
        <v>0</v>
      </c>
      <c r="E12" s="204">
        <f t="shared" si="10"/>
        <v>0</v>
      </c>
      <c r="F12" s="204">
        <f t="shared" ref="F12:N12" si="11">+E12</f>
        <v>0</v>
      </c>
      <c r="G12" s="204">
        <f t="shared" si="11"/>
        <v>0</v>
      </c>
      <c r="H12" s="204">
        <f t="shared" si="11"/>
        <v>0</v>
      </c>
      <c r="I12" s="204">
        <f t="shared" si="11"/>
        <v>0</v>
      </c>
      <c r="J12" s="204">
        <f t="shared" si="11"/>
        <v>0</v>
      </c>
      <c r="K12" s="204">
        <f t="shared" si="11"/>
        <v>0</v>
      </c>
      <c r="L12" s="204">
        <f t="shared" si="11"/>
        <v>0</v>
      </c>
      <c r="M12" s="204">
        <f t="shared" si="11"/>
        <v>0</v>
      </c>
      <c r="N12" s="204">
        <f t="shared" si="11"/>
        <v>0</v>
      </c>
    </row>
    <row r="13" spans="1:14" s="56" customFormat="1" x14ac:dyDescent="0.3">
      <c r="A13" s="202"/>
      <c r="B13" s="173"/>
      <c r="C13" s="203"/>
      <c r="D13" s="204">
        <f t="shared" ref="D13:E13" si="12">+C13</f>
        <v>0</v>
      </c>
      <c r="E13" s="204">
        <f t="shared" si="12"/>
        <v>0</v>
      </c>
      <c r="F13" s="204">
        <f t="shared" ref="F13:N13" si="13">+E13</f>
        <v>0</v>
      </c>
      <c r="G13" s="204">
        <f t="shared" si="13"/>
        <v>0</v>
      </c>
      <c r="H13" s="204">
        <f t="shared" si="13"/>
        <v>0</v>
      </c>
      <c r="I13" s="204">
        <f t="shared" si="13"/>
        <v>0</v>
      </c>
      <c r="J13" s="204">
        <f t="shared" si="13"/>
        <v>0</v>
      </c>
      <c r="K13" s="204">
        <f t="shared" si="13"/>
        <v>0</v>
      </c>
      <c r="L13" s="204">
        <f t="shared" si="13"/>
        <v>0</v>
      </c>
      <c r="M13" s="204">
        <f t="shared" si="13"/>
        <v>0</v>
      </c>
      <c r="N13" s="204">
        <f t="shared" si="13"/>
        <v>0</v>
      </c>
    </row>
    <row r="14" spans="1:14" s="56" customFormat="1" x14ac:dyDescent="0.3">
      <c r="A14" s="202"/>
      <c r="B14" s="173"/>
      <c r="C14" s="203"/>
      <c r="D14" s="204">
        <f t="shared" ref="D14:E14" si="14">+C14</f>
        <v>0</v>
      </c>
      <c r="E14" s="204">
        <f t="shared" si="14"/>
        <v>0</v>
      </c>
      <c r="F14" s="204">
        <f t="shared" ref="F14:N14" si="15">+E14</f>
        <v>0</v>
      </c>
      <c r="G14" s="204">
        <f t="shared" si="15"/>
        <v>0</v>
      </c>
      <c r="H14" s="204">
        <f t="shared" si="15"/>
        <v>0</v>
      </c>
      <c r="I14" s="204">
        <f t="shared" si="15"/>
        <v>0</v>
      </c>
      <c r="J14" s="204">
        <f t="shared" si="15"/>
        <v>0</v>
      </c>
      <c r="K14" s="204">
        <f t="shared" si="15"/>
        <v>0</v>
      </c>
      <c r="L14" s="204">
        <f t="shared" si="15"/>
        <v>0</v>
      </c>
      <c r="M14" s="204">
        <f t="shared" si="15"/>
        <v>0</v>
      </c>
      <c r="N14" s="204">
        <f t="shared" si="15"/>
        <v>0</v>
      </c>
    </row>
    <row r="15" spans="1:14" s="56" customFormat="1" x14ac:dyDescent="0.3">
      <c r="A15" s="202"/>
      <c r="B15" s="173"/>
      <c r="C15" s="203"/>
      <c r="D15" s="204">
        <f t="shared" ref="D15:E15" si="16">+C15</f>
        <v>0</v>
      </c>
      <c r="E15" s="204">
        <f t="shared" si="16"/>
        <v>0</v>
      </c>
      <c r="F15" s="204">
        <f t="shared" ref="F15:N15" si="17">+E15</f>
        <v>0</v>
      </c>
      <c r="G15" s="204">
        <f t="shared" si="17"/>
        <v>0</v>
      </c>
      <c r="H15" s="204">
        <f t="shared" si="17"/>
        <v>0</v>
      </c>
      <c r="I15" s="204">
        <f t="shared" si="17"/>
        <v>0</v>
      </c>
      <c r="J15" s="204">
        <f t="shared" si="17"/>
        <v>0</v>
      </c>
      <c r="K15" s="204">
        <f t="shared" si="17"/>
        <v>0</v>
      </c>
      <c r="L15" s="204">
        <f t="shared" si="17"/>
        <v>0</v>
      </c>
      <c r="M15" s="204">
        <f t="shared" si="17"/>
        <v>0</v>
      </c>
      <c r="N15" s="204">
        <f t="shared" si="17"/>
        <v>0</v>
      </c>
    </row>
    <row r="16" spans="1:14" s="56" customFormat="1" x14ac:dyDescent="0.3">
      <c r="A16" s="202"/>
      <c r="B16" s="173"/>
      <c r="C16" s="203"/>
      <c r="D16" s="204">
        <f t="shared" ref="D16:E16" si="18">+C16</f>
        <v>0</v>
      </c>
      <c r="E16" s="204">
        <f t="shared" si="18"/>
        <v>0</v>
      </c>
      <c r="F16" s="204">
        <f t="shared" ref="F16:N16" si="19">+E16</f>
        <v>0</v>
      </c>
      <c r="G16" s="204">
        <f t="shared" si="19"/>
        <v>0</v>
      </c>
      <c r="H16" s="204">
        <f t="shared" si="19"/>
        <v>0</v>
      </c>
      <c r="I16" s="204">
        <f t="shared" si="19"/>
        <v>0</v>
      </c>
      <c r="J16" s="204">
        <f t="shared" si="19"/>
        <v>0</v>
      </c>
      <c r="K16" s="204">
        <f t="shared" si="19"/>
        <v>0</v>
      </c>
      <c r="L16" s="204">
        <f t="shared" si="19"/>
        <v>0</v>
      </c>
      <c r="M16" s="204">
        <f t="shared" si="19"/>
        <v>0</v>
      </c>
      <c r="N16" s="204">
        <f t="shared" si="19"/>
        <v>0</v>
      </c>
    </row>
    <row r="17" spans="1:14" s="56" customFormat="1" x14ac:dyDescent="0.3">
      <c r="A17" s="202"/>
      <c r="B17" s="173"/>
      <c r="C17" s="203"/>
      <c r="D17" s="204">
        <f t="shared" ref="D17:E17" si="20">+C17</f>
        <v>0</v>
      </c>
      <c r="E17" s="204">
        <f t="shared" si="20"/>
        <v>0</v>
      </c>
      <c r="F17" s="204">
        <f t="shared" ref="F17:N17" si="21">+E17</f>
        <v>0</v>
      </c>
      <c r="G17" s="204">
        <f t="shared" si="21"/>
        <v>0</v>
      </c>
      <c r="H17" s="204">
        <f t="shared" si="21"/>
        <v>0</v>
      </c>
      <c r="I17" s="204">
        <f t="shared" si="21"/>
        <v>0</v>
      </c>
      <c r="J17" s="204">
        <f t="shared" si="21"/>
        <v>0</v>
      </c>
      <c r="K17" s="204">
        <f t="shared" si="21"/>
        <v>0</v>
      </c>
      <c r="L17" s="204">
        <f t="shared" si="21"/>
        <v>0</v>
      </c>
      <c r="M17" s="204">
        <f t="shared" si="21"/>
        <v>0</v>
      </c>
      <c r="N17" s="204">
        <f t="shared" si="21"/>
        <v>0</v>
      </c>
    </row>
    <row r="18" spans="1:14" s="56" customFormat="1" x14ac:dyDescent="0.3">
      <c r="A18" s="202"/>
      <c r="B18" s="173"/>
      <c r="C18" s="203"/>
      <c r="D18" s="204">
        <f t="shared" ref="D18:E18" si="22">+C18</f>
        <v>0</v>
      </c>
      <c r="E18" s="204">
        <f t="shared" si="22"/>
        <v>0</v>
      </c>
      <c r="F18" s="204">
        <f t="shared" ref="F18:N18" si="23">+E18</f>
        <v>0</v>
      </c>
      <c r="G18" s="204">
        <f t="shared" si="23"/>
        <v>0</v>
      </c>
      <c r="H18" s="204">
        <f t="shared" si="23"/>
        <v>0</v>
      </c>
      <c r="I18" s="204">
        <f t="shared" si="23"/>
        <v>0</v>
      </c>
      <c r="J18" s="204">
        <f t="shared" si="23"/>
        <v>0</v>
      </c>
      <c r="K18" s="204">
        <f t="shared" si="23"/>
        <v>0</v>
      </c>
      <c r="L18" s="204">
        <f t="shared" si="23"/>
        <v>0</v>
      </c>
      <c r="M18" s="204">
        <f t="shared" si="23"/>
        <v>0</v>
      </c>
      <c r="N18" s="204">
        <f t="shared" si="23"/>
        <v>0</v>
      </c>
    </row>
    <row r="19" spans="1:14" s="56" customFormat="1" x14ac:dyDescent="0.3">
      <c r="A19" s="202"/>
      <c r="B19" s="173"/>
      <c r="C19" s="203"/>
      <c r="D19" s="204">
        <f t="shared" ref="D19:E19" si="24">+C19</f>
        <v>0</v>
      </c>
      <c r="E19" s="204">
        <f t="shared" si="24"/>
        <v>0</v>
      </c>
      <c r="F19" s="204">
        <f t="shared" ref="F19:N19" si="25">+E19</f>
        <v>0</v>
      </c>
      <c r="G19" s="204">
        <f t="shared" si="25"/>
        <v>0</v>
      </c>
      <c r="H19" s="204">
        <f t="shared" si="25"/>
        <v>0</v>
      </c>
      <c r="I19" s="204">
        <f t="shared" si="25"/>
        <v>0</v>
      </c>
      <c r="J19" s="204">
        <f t="shared" si="25"/>
        <v>0</v>
      </c>
      <c r="K19" s="204">
        <f t="shared" si="25"/>
        <v>0</v>
      </c>
      <c r="L19" s="204">
        <f t="shared" si="25"/>
        <v>0</v>
      </c>
      <c r="M19" s="204">
        <f t="shared" si="25"/>
        <v>0</v>
      </c>
      <c r="N19" s="204">
        <f t="shared" si="25"/>
        <v>0</v>
      </c>
    </row>
    <row r="20" spans="1:14" s="56" customFormat="1" x14ac:dyDescent="0.3">
      <c r="A20" s="202"/>
      <c r="B20" s="173"/>
      <c r="C20" s="203"/>
      <c r="D20" s="204">
        <f t="shared" ref="D20:E20" si="26">+C20</f>
        <v>0</v>
      </c>
      <c r="E20" s="204">
        <f t="shared" si="26"/>
        <v>0</v>
      </c>
      <c r="F20" s="204">
        <f t="shared" ref="F20:N20" si="27">+E20</f>
        <v>0</v>
      </c>
      <c r="G20" s="204">
        <f t="shared" si="27"/>
        <v>0</v>
      </c>
      <c r="H20" s="204">
        <f t="shared" si="27"/>
        <v>0</v>
      </c>
      <c r="I20" s="204">
        <f t="shared" si="27"/>
        <v>0</v>
      </c>
      <c r="J20" s="204">
        <f t="shared" si="27"/>
        <v>0</v>
      </c>
      <c r="K20" s="204">
        <f t="shared" si="27"/>
        <v>0</v>
      </c>
      <c r="L20" s="204">
        <f t="shared" si="27"/>
        <v>0</v>
      </c>
      <c r="M20" s="204">
        <f t="shared" si="27"/>
        <v>0</v>
      </c>
      <c r="N20" s="204">
        <f t="shared" si="27"/>
        <v>0</v>
      </c>
    </row>
    <row r="21" spans="1:14" s="56" customFormat="1" x14ac:dyDescent="0.3">
      <c r="A21" s="202"/>
      <c r="B21" s="173"/>
      <c r="C21" s="203"/>
      <c r="D21" s="204">
        <f t="shared" ref="D21:E21" si="28">+C21</f>
        <v>0</v>
      </c>
      <c r="E21" s="204">
        <f t="shared" si="28"/>
        <v>0</v>
      </c>
      <c r="F21" s="204">
        <f t="shared" ref="F21:N21" si="29">+E21</f>
        <v>0</v>
      </c>
      <c r="G21" s="204">
        <f t="shared" si="29"/>
        <v>0</v>
      </c>
      <c r="H21" s="204">
        <f t="shared" si="29"/>
        <v>0</v>
      </c>
      <c r="I21" s="204">
        <f t="shared" si="29"/>
        <v>0</v>
      </c>
      <c r="J21" s="204">
        <f t="shared" si="29"/>
        <v>0</v>
      </c>
      <c r="K21" s="204">
        <f t="shared" si="29"/>
        <v>0</v>
      </c>
      <c r="L21" s="204">
        <f t="shared" si="29"/>
        <v>0</v>
      </c>
      <c r="M21" s="204">
        <f t="shared" si="29"/>
        <v>0</v>
      </c>
      <c r="N21" s="204">
        <f t="shared" si="29"/>
        <v>0</v>
      </c>
    </row>
    <row r="22" spans="1:14" s="56" customFormat="1" x14ac:dyDescent="0.3">
      <c r="A22" s="172"/>
      <c r="B22" s="173"/>
      <c r="C22" s="205"/>
      <c r="D22" s="204">
        <f t="shared" ref="D22:E22" si="30">+C22</f>
        <v>0</v>
      </c>
      <c r="E22" s="204">
        <f t="shared" si="30"/>
        <v>0</v>
      </c>
      <c r="F22" s="204">
        <f t="shared" ref="F22:N22" si="31">+E22</f>
        <v>0</v>
      </c>
      <c r="G22" s="204">
        <f t="shared" si="31"/>
        <v>0</v>
      </c>
      <c r="H22" s="204">
        <f t="shared" si="31"/>
        <v>0</v>
      </c>
      <c r="I22" s="204">
        <f t="shared" si="31"/>
        <v>0</v>
      </c>
      <c r="J22" s="204">
        <f t="shared" si="31"/>
        <v>0</v>
      </c>
      <c r="K22" s="204">
        <f t="shared" si="31"/>
        <v>0</v>
      </c>
      <c r="L22" s="204">
        <f t="shared" si="31"/>
        <v>0</v>
      </c>
      <c r="M22" s="204">
        <f t="shared" si="31"/>
        <v>0</v>
      </c>
      <c r="N22" s="204">
        <f t="shared" si="31"/>
        <v>0</v>
      </c>
    </row>
    <row r="24" spans="1:14" ht="14.1" customHeight="1" x14ac:dyDescent="0.3">
      <c r="A24" s="206" t="s">
        <v>107</v>
      </c>
      <c r="B24" s="206"/>
      <c r="C24" s="9"/>
      <c r="D24" s="9" t="s">
        <v>108</v>
      </c>
      <c r="E24" s="9" t="s">
        <v>108</v>
      </c>
      <c r="F24" s="9"/>
      <c r="G24" s="9"/>
      <c r="H24" s="9"/>
      <c r="I24" s="9"/>
      <c r="J24" s="9"/>
      <c r="K24" s="9"/>
      <c r="L24" s="9"/>
      <c r="M24" s="9"/>
    </row>
    <row r="25" spans="1:14" ht="14.4" customHeight="1" x14ac:dyDescent="0.3">
      <c r="A25" s="539" t="s">
        <v>105</v>
      </c>
      <c r="B25" s="540" t="s">
        <v>109</v>
      </c>
      <c r="C25" s="167" t="s">
        <v>61</v>
      </c>
      <c r="D25" s="558" t="s">
        <v>110</v>
      </c>
      <c r="E25" s="559"/>
      <c r="F25" s="559"/>
      <c r="G25" s="559"/>
      <c r="H25" s="559"/>
      <c r="I25" s="559"/>
      <c r="J25" s="559"/>
      <c r="K25" s="559"/>
      <c r="L25" s="559"/>
      <c r="M25" s="559"/>
      <c r="N25" s="559"/>
    </row>
    <row r="26" spans="1:14" x14ac:dyDescent="0.3">
      <c r="A26" s="539"/>
      <c r="B26" s="540"/>
      <c r="C26" s="167">
        <f>+Uputstvo!$A$4</f>
        <v>2022</v>
      </c>
      <c r="D26" s="139">
        <f t="shared" ref="D26:E26" si="32">+C26+1</f>
        <v>2023</v>
      </c>
      <c r="E26" s="139">
        <f t="shared" si="32"/>
        <v>2024</v>
      </c>
      <c r="F26" s="139">
        <f t="shared" ref="F26:N26" si="33">+E26+1</f>
        <v>2025</v>
      </c>
      <c r="G26" s="139">
        <f t="shared" si="33"/>
        <v>2026</v>
      </c>
      <c r="H26" s="139">
        <f t="shared" si="33"/>
        <v>2027</v>
      </c>
      <c r="I26" s="139">
        <f t="shared" si="33"/>
        <v>2028</v>
      </c>
      <c r="J26" s="139">
        <f t="shared" si="33"/>
        <v>2029</v>
      </c>
      <c r="K26" s="139">
        <f t="shared" si="33"/>
        <v>2030</v>
      </c>
      <c r="L26" s="139">
        <f t="shared" si="33"/>
        <v>2031</v>
      </c>
      <c r="M26" s="139">
        <f t="shared" si="33"/>
        <v>2032</v>
      </c>
      <c r="N26" s="388">
        <f t="shared" si="33"/>
        <v>2033</v>
      </c>
    </row>
    <row r="27" spans="1:14" ht="6" customHeight="1" x14ac:dyDescent="0.3">
      <c r="A27" s="199"/>
      <c r="B27" s="200"/>
      <c r="C27" s="201"/>
      <c r="D27" s="51"/>
      <c r="E27" s="51"/>
      <c r="F27" s="51"/>
      <c r="G27" s="51"/>
      <c r="H27" s="51"/>
      <c r="I27" s="51"/>
      <c r="J27" s="51"/>
      <c r="K27" s="51"/>
      <c r="L27" s="51"/>
      <c r="M27" s="51"/>
      <c r="N27" s="51"/>
    </row>
    <row r="28" spans="1:14" s="56" customFormat="1" x14ac:dyDescent="0.3">
      <c r="A28" s="207"/>
      <c r="B28" s="208"/>
      <c r="C28" s="55">
        <f t="shared" ref="C28:M28" si="34">+C8*$B28</f>
        <v>0</v>
      </c>
      <c r="D28" s="55">
        <f t="shared" si="34"/>
        <v>0</v>
      </c>
      <c r="E28" s="55">
        <f t="shared" si="34"/>
        <v>0</v>
      </c>
      <c r="F28" s="55">
        <f t="shared" si="34"/>
        <v>0</v>
      </c>
      <c r="G28" s="55">
        <f t="shared" si="34"/>
        <v>0</v>
      </c>
      <c r="H28" s="55">
        <f t="shared" si="34"/>
        <v>0</v>
      </c>
      <c r="I28" s="55">
        <f t="shared" si="34"/>
        <v>0</v>
      </c>
      <c r="J28" s="55">
        <f t="shared" si="34"/>
        <v>0</v>
      </c>
      <c r="K28" s="55">
        <f t="shared" si="34"/>
        <v>0</v>
      </c>
      <c r="L28" s="55">
        <f t="shared" si="34"/>
        <v>0</v>
      </c>
      <c r="M28" s="55">
        <f t="shared" si="34"/>
        <v>0</v>
      </c>
      <c r="N28" s="55">
        <f t="shared" ref="N28" si="35">+N8*$B28</f>
        <v>0</v>
      </c>
    </row>
    <row r="29" spans="1:14" s="56" customFormat="1" x14ac:dyDescent="0.3">
      <c r="A29" s="207"/>
      <c r="B29" s="208"/>
      <c r="C29" s="55">
        <f t="shared" ref="C29:M29" si="36">+C9*$B29</f>
        <v>0</v>
      </c>
      <c r="D29" s="55">
        <f t="shared" si="36"/>
        <v>0</v>
      </c>
      <c r="E29" s="55">
        <f t="shared" si="36"/>
        <v>0</v>
      </c>
      <c r="F29" s="55">
        <f t="shared" si="36"/>
        <v>0</v>
      </c>
      <c r="G29" s="55">
        <f t="shared" si="36"/>
        <v>0</v>
      </c>
      <c r="H29" s="55">
        <f t="shared" si="36"/>
        <v>0</v>
      </c>
      <c r="I29" s="55">
        <f t="shared" si="36"/>
        <v>0</v>
      </c>
      <c r="J29" s="55">
        <f t="shared" si="36"/>
        <v>0</v>
      </c>
      <c r="K29" s="55">
        <f t="shared" si="36"/>
        <v>0</v>
      </c>
      <c r="L29" s="55">
        <f t="shared" si="36"/>
        <v>0</v>
      </c>
      <c r="M29" s="55">
        <f t="shared" si="36"/>
        <v>0</v>
      </c>
      <c r="N29" s="55">
        <f t="shared" ref="N29" si="37">+N9*$B29</f>
        <v>0</v>
      </c>
    </row>
    <row r="30" spans="1:14" s="56" customFormat="1" x14ac:dyDescent="0.3">
      <c r="A30" s="207"/>
      <c r="B30" s="208"/>
      <c r="C30" s="55">
        <f t="shared" ref="C30:M30" si="38">+C10*$B30</f>
        <v>0</v>
      </c>
      <c r="D30" s="55">
        <f t="shared" si="38"/>
        <v>0</v>
      </c>
      <c r="E30" s="55">
        <f t="shared" si="38"/>
        <v>0</v>
      </c>
      <c r="F30" s="55">
        <f t="shared" si="38"/>
        <v>0</v>
      </c>
      <c r="G30" s="55">
        <f t="shared" si="38"/>
        <v>0</v>
      </c>
      <c r="H30" s="55">
        <f t="shared" si="38"/>
        <v>0</v>
      </c>
      <c r="I30" s="55">
        <f t="shared" si="38"/>
        <v>0</v>
      </c>
      <c r="J30" s="55">
        <f t="shared" si="38"/>
        <v>0</v>
      </c>
      <c r="K30" s="55">
        <f t="shared" si="38"/>
        <v>0</v>
      </c>
      <c r="L30" s="55">
        <f t="shared" si="38"/>
        <v>0</v>
      </c>
      <c r="M30" s="55">
        <f t="shared" si="38"/>
        <v>0</v>
      </c>
      <c r="N30" s="55">
        <f t="shared" ref="N30" si="39">+N10*$B30</f>
        <v>0</v>
      </c>
    </row>
    <row r="31" spans="1:14" s="56" customFormat="1" x14ac:dyDescent="0.3">
      <c r="A31" s="207"/>
      <c r="B31" s="208"/>
      <c r="C31" s="55">
        <f t="shared" ref="C31:M31" si="40">+C11*$B31</f>
        <v>0</v>
      </c>
      <c r="D31" s="55">
        <f t="shared" si="40"/>
        <v>0</v>
      </c>
      <c r="E31" s="55">
        <f t="shared" si="40"/>
        <v>0</v>
      </c>
      <c r="F31" s="55">
        <f t="shared" si="40"/>
        <v>0</v>
      </c>
      <c r="G31" s="55">
        <f t="shared" si="40"/>
        <v>0</v>
      </c>
      <c r="H31" s="55">
        <f t="shared" si="40"/>
        <v>0</v>
      </c>
      <c r="I31" s="55">
        <f t="shared" si="40"/>
        <v>0</v>
      </c>
      <c r="J31" s="55">
        <f t="shared" si="40"/>
        <v>0</v>
      </c>
      <c r="K31" s="55">
        <f t="shared" si="40"/>
        <v>0</v>
      </c>
      <c r="L31" s="55">
        <f t="shared" si="40"/>
        <v>0</v>
      </c>
      <c r="M31" s="55">
        <f t="shared" si="40"/>
        <v>0</v>
      </c>
      <c r="N31" s="55">
        <f t="shared" ref="N31" si="41">+N11*$B31</f>
        <v>0</v>
      </c>
    </row>
    <row r="32" spans="1:14" s="56" customFormat="1" x14ac:dyDescent="0.3">
      <c r="A32" s="207"/>
      <c r="B32" s="208"/>
      <c r="C32" s="55">
        <f t="shared" ref="C32:M32" si="42">+C12*$B32</f>
        <v>0</v>
      </c>
      <c r="D32" s="55">
        <f t="shared" si="42"/>
        <v>0</v>
      </c>
      <c r="E32" s="55">
        <f t="shared" si="42"/>
        <v>0</v>
      </c>
      <c r="F32" s="55">
        <f t="shared" si="42"/>
        <v>0</v>
      </c>
      <c r="G32" s="55">
        <f t="shared" si="42"/>
        <v>0</v>
      </c>
      <c r="H32" s="55">
        <f t="shared" si="42"/>
        <v>0</v>
      </c>
      <c r="I32" s="55">
        <f t="shared" si="42"/>
        <v>0</v>
      </c>
      <c r="J32" s="55">
        <f t="shared" si="42"/>
        <v>0</v>
      </c>
      <c r="K32" s="55">
        <f t="shared" si="42"/>
        <v>0</v>
      </c>
      <c r="L32" s="55">
        <f t="shared" si="42"/>
        <v>0</v>
      </c>
      <c r="M32" s="55">
        <f t="shared" si="42"/>
        <v>0</v>
      </c>
      <c r="N32" s="55">
        <f t="shared" ref="N32" si="43">+N12*$B32</f>
        <v>0</v>
      </c>
    </row>
    <row r="33" spans="1:14" s="56" customFormat="1" x14ac:dyDescent="0.3">
      <c r="A33" s="207"/>
      <c r="B33" s="208"/>
      <c r="C33" s="55">
        <f t="shared" ref="C33:M33" si="44">+C13*$B33</f>
        <v>0</v>
      </c>
      <c r="D33" s="55">
        <f t="shared" si="44"/>
        <v>0</v>
      </c>
      <c r="E33" s="55">
        <f t="shared" si="44"/>
        <v>0</v>
      </c>
      <c r="F33" s="55">
        <f t="shared" si="44"/>
        <v>0</v>
      </c>
      <c r="G33" s="55">
        <f t="shared" si="44"/>
        <v>0</v>
      </c>
      <c r="H33" s="55">
        <f t="shared" si="44"/>
        <v>0</v>
      </c>
      <c r="I33" s="55">
        <f t="shared" si="44"/>
        <v>0</v>
      </c>
      <c r="J33" s="55">
        <f t="shared" si="44"/>
        <v>0</v>
      </c>
      <c r="K33" s="55">
        <f t="shared" si="44"/>
        <v>0</v>
      </c>
      <c r="L33" s="55">
        <f t="shared" si="44"/>
        <v>0</v>
      </c>
      <c r="M33" s="55">
        <f t="shared" si="44"/>
        <v>0</v>
      </c>
      <c r="N33" s="55">
        <f t="shared" ref="N33" si="45">+N13*$B33</f>
        <v>0</v>
      </c>
    </row>
    <row r="34" spans="1:14" s="56" customFormat="1" x14ac:dyDescent="0.3">
      <c r="A34" s="207"/>
      <c r="B34" s="208"/>
      <c r="C34" s="55">
        <f t="shared" ref="C34:M34" si="46">+C14*$B34</f>
        <v>0</v>
      </c>
      <c r="D34" s="55">
        <f t="shared" si="46"/>
        <v>0</v>
      </c>
      <c r="E34" s="55">
        <f t="shared" si="46"/>
        <v>0</v>
      </c>
      <c r="F34" s="55">
        <f t="shared" si="46"/>
        <v>0</v>
      </c>
      <c r="G34" s="55">
        <f t="shared" si="46"/>
        <v>0</v>
      </c>
      <c r="H34" s="55">
        <f t="shared" si="46"/>
        <v>0</v>
      </c>
      <c r="I34" s="55">
        <f t="shared" si="46"/>
        <v>0</v>
      </c>
      <c r="J34" s="55">
        <f t="shared" si="46"/>
        <v>0</v>
      </c>
      <c r="K34" s="55">
        <f t="shared" si="46"/>
        <v>0</v>
      </c>
      <c r="L34" s="55">
        <f t="shared" si="46"/>
        <v>0</v>
      </c>
      <c r="M34" s="55">
        <f t="shared" si="46"/>
        <v>0</v>
      </c>
      <c r="N34" s="55">
        <f t="shared" ref="N34" si="47">+N14*$B34</f>
        <v>0</v>
      </c>
    </row>
    <row r="35" spans="1:14" s="56" customFormat="1" x14ac:dyDescent="0.3">
      <c r="A35" s="207"/>
      <c r="B35" s="208"/>
      <c r="C35" s="55">
        <f t="shared" ref="C35:C42" si="48">+C15*$B35</f>
        <v>0</v>
      </c>
      <c r="D35" s="55">
        <f t="shared" ref="D35:E35" si="49">+D15*$B35</f>
        <v>0</v>
      </c>
      <c r="E35" s="55">
        <f t="shared" si="49"/>
        <v>0</v>
      </c>
      <c r="F35" s="55">
        <f t="shared" ref="F35:M35" si="50">+F15*$B35</f>
        <v>0</v>
      </c>
      <c r="G35" s="55">
        <f t="shared" si="50"/>
        <v>0</v>
      </c>
      <c r="H35" s="55">
        <f t="shared" si="50"/>
        <v>0</v>
      </c>
      <c r="I35" s="55">
        <f t="shared" si="50"/>
        <v>0</v>
      </c>
      <c r="J35" s="55">
        <f t="shared" si="50"/>
        <v>0</v>
      </c>
      <c r="K35" s="55">
        <f t="shared" si="50"/>
        <v>0</v>
      </c>
      <c r="L35" s="55">
        <f t="shared" si="50"/>
        <v>0</v>
      </c>
      <c r="M35" s="55">
        <f t="shared" si="50"/>
        <v>0</v>
      </c>
      <c r="N35" s="55">
        <f t="shared" ref="N35" si="51">+N15*$B35</f>
        <v>0</v>
      </c>
    </row>
    <row r="36" spans="1:14" s="56" customFormat="1" x14ac:dyDescent="0.3">
      <c r="A36" s="207"/>
      <c r="B36" s="208"/>
      <c r="C36" s="55">
        <f t="shared" si="48"/>
        <v>0</v>
      </c>
      <c r="D36" s="55">
        <f t="shared" ref="D36:E36" si="52">+D16*$B36</f>
        <v>0</v>
      </c>
      <c r="E36" s="55">
        <f t="shared" si="52"/>
        <v>0</v>
      </c>
      <c r="F36" s="55">
        <f t="shared" ref="F36:M36" si="53">+F16*$B36</f>
        <v>0</v>
      </c>
      <c r="G36" s="55">
        <f t="shared" si="53"/>
        <v>0</v>
      </c>
      <c r="H36" s="55">
        <f t="shared" si="53"/>
        <v>0</v>
      </c>
      <c r="I36" s="55">
        <f t="shared" si="53"/>
        <v>0</v>
      </c>
      <c r="J36" s="55">
        <f t="shared" si="53"/>
        <v>0</v>
      </c>
      <c r="K36" s="55">
        <f t="shared" si="53"/>
        <v>0</v>
      </c>
      <c r="L36" s="55">
        <f t="shared" si="53"/>
        <v>0</v>
      </c>
      <c r="M36" s="55">
        <f t="shared" si="53"/>
        <v>0</v>
      </c>
      <c r="N36" s="55">
        <f t="shared" ref="N36" si="54">+N16*$B36</f>
        <v>0</v>
      </c>
    </row>
    <row r="37" spans="1:14" s="56" customFormat="1" x14ac:dyDescent="0.3">
      <c r="A37" s="207"/>
      <c r="B37" s="208"/>
      <c r="C37" s="55">
        <f t="shared" si="48"/>
        <v>0</v>
      </c>
      <c r="D37" s="55">
        <f t="shared" ref="D37:E37" si="55">+D17*$B37</f>
        <v>0</v>
      </c>
      <c r="E37" s="55">
        <f t="shared" si="55"/>
        <v>0</v>
      </c>
      <c r="F37" s="55">
        <f t="shared" ref="F37:M37" si="56">+F17*$B37</f>
        <v>0</v>
      </c>
      <c r="G37" s="55">
        <f t="shared" si="56"/>
        <v>0</v>
      </c>
      <c r="H37" s="55">
        <f t="shared" si="56"/>
        <v>0</v>
      </c>
      <c r="I37" s="55">
        <f t="shared" si="56"/>
        <v>0</v>
      </c>
      <c r="J37" s="55">
        <f t="shared" si="56"/>
        <v>0</v>
      </c>
      <c r="K37" s="55">
        <f t="shared" si="56"/>
        <v>0</v>
      </c>
      <c r="L37" s="55">
        <f t="shared" si="56"/>
        <v>0</v>
      </c>
      <c r="M37" s="55">
        <f t="shared" si="56"/>
        <v>0</v>
      </c>
      <c r="N37" s="55">
        <f t="shared" ref="N37" si="57">+N17*$B37</f>
        <v>0</v>
      </c>
    </row>
    <row r="38" spans="1:14" s="56" customFormat="1" x14ac:dyDescent="0.3">
      <c r="A38" s="207"/>
      <c r="B38" s="208"/>
      <c r="C38" s="55">
        <f t="shared" si="48"/>
        <v>0</v>
      </c>
      <c r="D38" s="55">
        <f t="shared" ref="D38:E38" si="58">+D18*$B38</f>
        <v>0</v>
      </c>
      <c r="E38" s="55">
        <f t="shared" si="58"/>
        <v>0</v>
      </c>
      <c r="F38" s="55">
        <f t="shared" ref="F38:M38" si="59">+F18*$B38</f>
        <v>0</v>
      </c>
      <c r="G38" s="55">
        <f t="shared" si="59"/>
        <v>0</v>
      </c>
      <c r="H38" s="55">
        <f t="shared" si="59"/>
        <v>0</v>
      </c>
      <c r="I38" s="55">
        <f t="shared" si="59"/>
        <v>0</v>
      </c>
      <c r="J38" s="55">
        <f t="shared" si="59"/>
        <v>0</v>
      </c>
      <c r="K38" s="55">
        <f t="shared" si="59"/>
        <v>0</v>
      </c>
      <c r="L38" s="55">
        <f t="shared" si="59"/>
        <v>0</v>
      </c>
      <c r="M38" s="55">
        <f t="shared" si="59"/>
        <v>0</v>
      </c>
      <c r="N38" s="55">
        <f t="shared" ref="N38" si="60">+N18*$B38</f>
        <v>0</v>
      </c>
    </row>
    <row r="39" spans="1:14" s="56" customFormat="1" x14ac:dyDescent="0.3">
      <c r="A39" s="207"/>
      <c r="B39" s="208"/>
      <c r="C39" s="55">
        <f t="shared" si="48"/>
        <v>0</v>
      </c>
      <c r="D39" s="55">
        <f t="shared" ref="D39:E39" si="61">+D19*$B39</f>
        <v>0</v>
      </c>
      <c r="E39" s="55">
        <f t="shared" si="61"/>
        <v>0</v>
      </c>
      <c r="F39" s="55">
        <f t="shared" ref="F39:M39" si="62">+F19*$B39</f>
        <v>0</v>
      </c>
      <c r="G39" s="55">
        <f t="shared" si="62"/>
        <v>0</v>
      </c>
      <c r="H39" s="55">
        <f t="shared" si="62"/>
        <v>0</v>
      </c>
      <c r="I39" s="55">
        <f t="shared" si="62"/>
        <v>0</v>
      </c>
      <c r="J39" s="55">
        <f t="shared" si="62"/>
        <v>0</v>
      </c>
      <c r="K39" s="55">
        <f t="shared" si="62"/>
        <v>0</v>
      </c>
      <c r="L39" s="55">
        <f t="shared" si="62"/>
        <v>0</v>
      </c>
      <c r="M39" s="55">
        <f t="shared" si="62"/>
        <v>0</v>
      </c>
      <c r="N39" s="55">
        <f t="shared" ref="N39" si="63">+N19*$B39</f>
        <v>0</v>
      </c>
    </row>
    <row r="40" spans="1:14" s="56" customFormat="1" x14ac:dyDescent="0.3">
      <c r="A40" s="207"/>
      <c r="B40" s="208"/>
      <c r="C40" s="55">
        <f t="shared" si="48"/>
        <v>0</v>
      </c>
      <c r="D40" s="55">
        <f t="shared" ref="D40:E40" si="64">+D20*$B40</f>
        <v>0</v>
      </c>
      <c r="E40" s="55">
        <f t="shared" si="64"/>
        <v>0</v>
      </c>
      <c r="F40" s="55">
        <f t="shared" ref="F40:M40" si="65">+F20*$B40</f>
        <v>0</v>
      </c>
      <c r="G40" s="55">
        <f t="shared" si="65"/>
        <v>0</v>
      </c>
      <c r="H40" s="55">
        <f t="shared" si="65"/>
        <v>0</v>
      </c>
      <c r="I40" s="55">
        <f t="shared" si="65"/>
        <v>0</v>
      </c>
      <c r="J40" s="55">
        <f t="shared" si="65"/>
        <v>0</v>
      </c>
      <c r="K40" s="55">
        <f t="shared" si="65"/>
        <v>0</v>
      </c>
      <c r="L40" s="55">
        <f t="shared" si="65"/>
        <v>0</v>
      </c>
      <c r="M40" s="55">
        <f t="shared" si="65"/>
        <v>0</v>
      </c>
      <c r="N40" s="55">
        <f t="shared" ref="N40" si="66">+N20*$B40</f>
        <v>0</v>
      </c>
    </row>
    <row r="41" spans="1:14" s="56" customFormat="1" x14ac:dyDescent="0.3">
      <c r="A41" s="207"/>
      <c r="B41" s="208"/>
      <c r="C41" s="55">
        <f t="shared" si="48"/>
        <v>0</v>
      </c>
      <c r="D41" s="55">
        <f t="shared" ref="D41:E41" si="67">+D21*$B41</f>
        <v>0</v>
      </c>
      <c r="E41" s="55">
        <f t="shared" si="67"/>
        <v>0</v>
      </c>
      <c r="F41" s="55">
        <f t="shared" ref="F41:M41" si="68">+F21*$B41</f>
        <v>0</v>
      </c>
      <c r="G41" s="55">
        <f t="shared" si="68"/>
        <v>0</v>
      </c>
      <c r="H41" s="55">
        <f t="shared" si="68"/>
        <v>0</v>
      </c>
      <c r="I41" s="55">
        <f t="shared" si="68"/>
        <v>0</v>
      </c>
      <c r="J41" s="55">
        <f t="shared" si="68"/>
        <v>0</v>
      </c>
      <c r="K41" s="55">
        <f t="shared" si="68"/>
        <v>0</v>
      </c>
      <c r="L41" s="55">
        <f t="shared" si="68"/>
        <v>0</v>
      </c>
      <c r="M41" s="55">
        <f t="shared" si="68"/>
        <v>0</v>
      </c>
      <c r="N41" s="55">
        <f t="shared" ref="N41" si="69">+N21*$B41</f>
        <v>0</v>
      </c>
    </row>
    <row r="42" spans="1:14" s="56" customFormat="1" x14ac:dyDescent="0.3">
      <c r="A42" s="207"/>
      <c r="B42" s="208"/>
      <c r="C42" s="55">
        <f t="shared" si="48"/>
        <v>0</v>
      </c>
      <c r="D42" s="55">
        <f t="shared" ref="D42:E42" si="70">+D22*$B42</f>
        <v>0</v>
      </c>
      <c r="E42" s="55">
        <f t="shared" si="70"/>
        <v>0</v>
      </c>
      <c r="F42" s="55">
        <f t="shared" ref="F42:M42" si="71">+F22*$B42</f>
        <v>0</v>
      </c>
      <c r="G42" s="55">
        <f t="shared" si="71"/>
        <v>0</v>
      </c>
      <c r="H42" s="55">
        <f t="shared" si="71"/>
        <v>0</v>
      </c>
      <c r="I42" s="55">
        <f t="shared" si="71"/>
        <v>0</v>
      </c>
      <c r="J42" s="55">
        <f t="shared" si="71"/>
        <v>0</v>
      </c>
      <c r="K42" s="55">
        <f t="shared" si="71"/>
        <v>0</v>
      </c>
      <c r="L42" s="55">
        <f t="shared" si="71"/>
        <v>0</v>
      </c>
      <c r="M42" s="55">
        <f t="shared" si="71"/>
        <v>0</v>
      </c>
      <c r="N42" s="55">
        <f t="shared" ref="N42" si="72">+N22*$B42</f>
        <v>0</v>
      </c>
    </row>
    <row r="43" spans="1:14" ht="6" customHeight="1" x14ac:dyDescent="0.3">
      <c r="A43" s="199"/>
      <c r="B43" s="200"/>
      <c r="C43" s="201"/>
      <c r="D43" s="51"/>
      <c r="E43" s="51"/>
      <c r="F43" s="51"/>
      <c r="G43" s="51"/>
      <c r="H43" s="51"/>
      <c r="I43" s="51"/>
      <c r="J43" s="51"/>
      <c r="K43" s="51"/>
      <c r="L43" s="51"/>
      <c r="M43" s="51"/>
      <c r="N43" s="51"/>
    </row>
    <row r="44" spans="1:14" x14ac:dyDescent="0.3">
      <c r="A44" s="544" t="s">
        <v>79</v>
      </c>
      <c r="B44" s="544"/>
      <c r="C44" s="209">
        <f>SUM(C27:C43)</f>
        <v>0</v>
      </c>
      <c r="D44" s="209">
        <f t="shared" ref="D44:E44" si="73">SUM(D27:D43)</f>
        <v>0</v>
      </c>
      <c r="E44" s="209">
        <f t="shared" si="73"/>
        <v>0</v>
      </c>
      <c r="F44" s="209">
        <f t="shared" ref="F44:M44" si="74">SUM(F27:F43)</f>
        <v>0</v>
      </c>
      <c r="G44" s="209">
        <f t="shared" si="74"/>
        <v>0</v>
      </c>
      <c r="H44" s="209">
        <f t="shared" si="74"/>
        <v>0</v>
      </c>
      <c r="I44" s="209">
        <f t="shared" si="74"/>
        <v>0</v>
      </c>
      <c r="J44" s="209">
        <f t="shared" si="74"/>
        <v>0</v>
      </c>
      <c r="K44" s="209">
        <f t="shared" si="74"/>
        <v>0</v>
      </c>
      <c r="L44" s="209">
        <f t="shared" si="74"/>
        <v>0</v>
      </c>
      <c r="M44" s="209">
        <f t="shared" si="74"/>
        <v>0</v>
      </c>
      <c r="N44" s="209">
        <f t="shared" ref="N44" si="75">SUM(N27:N43)</f>
        <v>0</v>
      </c>
    </row>
    <row r="45" spans="1:14" ht="15" thickBot="1" x14ac:dyDescent="0.35">
      <c r="A45" s="25"/>
      <c r="B45" s="195"/>
      <c r="C45" s="25"/>
      <c r="D45" s="25"/>
      <c r="E45" s="25"/>
      <c r="F45" s="25"/>
      <c r="G45" s="25"/>
      <c r="H45" s="25"/>
      <c r="I45" s="25"/>
      <c r="J45" s="25"/>
      <c r="K45" s="25"/>
      <c r="L45" s="25"/>
      <c r="M45" s="25"/>
      <c r="N45" s="25"/>
    </row>
    <row r="46" spans="1:14" s="9" customFormat="1" ht="15" thickBot="1" x14ac:dyDescent="0.35">
      <c r="A46" s="489" t="s">
        <v>55</v>
      </c>
      <c r="B46" s="490"/>
      <c r="C46" s="490"/>
      <c r="D46" s="490"/>
      <c r="E46" s="490"/>
      <c r="F46" s="490"/>
      <c r="G46" s="491"/>
      <c r="H46" s="45"/>
      <c r="I46" s="45"/>
      <c r="J46" s="45"/>
      <c r="K46" s="45"/>
      <c r="L46" s="114"/>
      <c r="M46" s="114"/>
    </row>
    <row r="47" spans="1:14" ht="18" customHeight="1" x14ac:dyDescent="0.3">
      <c r="A47" s="506" t="s">
        <v>63</v>
      </c>
      <c r="B47" s="507"/>
      <c r="C47" s="507"/>
      <c r="D47" s="507"/>
      <c r="E47" s="507"/>
      <c r="F47" s="507"/>
      <c r="G47" s="508"/>
      <c r="H47" s="69"/>
      <c r="I47" s="69"/>
      <c r="J47" s="69"/>
    </row>
    <row r="48" spans="1:14" ht="32.1" customHeight="1" x14ac:dyDescent="0.3">
      <c r="A48" s="512" t="s">
        <v>376</v>
      </c>
      <c r="B48" s="500"/>
      <c r="C48" s="500"/>
      <c r="D48" s="500"/>
      <c r="E48" s="500"/>
      <c r="F48" s="500"/>
      <c r="G48" s="501"/>
    </row>
    <row r="49" spans="1:14" ht="18" customHeight="1" x14ac:dyDescent="0.3">
      <c r="A49" s="512" t="s">
        <v>111</v>
      </c>
      <c r="B49" s="500"/>
      <c r="C49" s="500"/>
      <c r="D49" s="500"/>
      <c r="E49" s="500"/>
      <c r="F49" s="500"/>
      <c r="G49" s="501"/>
    </row>
    <row r="50" spans="1:14" ht="18" customHeight="1" x14ac:dyDescent="0.3">
      <c r="A50" s="512" t="s">
        <v>112</v>
      </c>
      <c r="B50" s="467"/>
      <c r="C50" s="467"/>
      <c r="D50" s="467"/>
      <c r="E50" s="467"/>
      <c r="F50" s="467"/>
      <c r="G50" s="468"/>
    </row>
    <row r="51" spans="1:14" ht="32.1" customHeight="1" x14ac:dyDescent="0.3">
      <c r="A51" s="475" t="s">
        <v>66</v>
      </c>
      <c r="B51" s="467"/>
      <c r="C51" s="467"/>
      <c r="D51" s="467"/>
      <c r="E51" s="467"/>
      <c r="F51" s="467"/>
      <c r="G51" s="468"/>
      <c r="H51" s="69"/>
      <c r="I51" s="69"/>
      <c r="J51" s="69"/>
    </row>
    <row r="52" spans="1:14" ht="32.1" customHeight="1" thickBot="1" x14ac:dyDescent="0.35">
      <c r="A52" s="503" t="s">
        <v>113</v>
      </c>
      <c r="B52" s="504"/>
      <c r="C52" s="504"/>
      <c r="D52" s="504"/>
      <c r="E52" s="504"/>
      <c r="F52" s="504"/>
      <c r="G52" s="505"/>
    </row>
    <row r="53" spans="1:14" x14ac:dyDescent="0.3">
      <c r="A53" s="195"/>
      <c r="B53" s="195"/>
      <c r="C53" s="25"/>
      <c r="D53" s="25"/>
      <c r="E53" s="25"/>
      <c r="F53" s="25"/>
      <c r="G53" s="25"/>
      <c r="H53" s="25"/>
      <c r="I53" s="25"/>
      <c r="J53" s="25"/>
      <c r="K53" s="25"/>
      <c r="L53" s="25"/>
      <c r="M53" s="25"/>
      <c r="N53" s="25"/>
    </row>
    <row r="54" spans="1:14" x14ac:dyDescent="0.3">
      <c r="A54" s="195"/>
      <c r="B54" s="195"/>
      <c r="C54" s="25"/>
      <c r="D54" s="25"/>
      <c r="E54" s="25"/>
      <c r="F54" s="25"/>
      <c r="G54" s="25"/>
      <c r="H54" s="25"/>
      <c r="I54" s="25"/>
      <c r="J54" s="25"/>
      <c r="K54" s="25"/>
      <c r="L54" s="25"/>
      <c r="M54" s="25"/>
      <c r="N54" s="25"/>
    </row>
    <row r="55" spans="1:14" s="58" customFormat="1" x14ac:dyDescent="0.3">
      <c r="B55" s="210"/>
    </row>
    <row r="56" spans="1:14" x14ac:dyDescent="0.3">
      <c r="A56" s="25"/>
      <c r="B56" s="195"/>
      <c r="C56" s="196"/>
      <c r="D56" s="196"/>
      <c r="E56" s="196"/>
      <c r="F56" s="196"/>
      <c r="G56" s="196"/>
      <c r="H56" s="196"/>
      <c r="I56" s="25"/>
      <c r="J56" s="25"/>
      <c r="K56" s="25"/>
      <c r="L56" s="25"/>
      <c r="M56" s="25"/>
      <c r="N56" s="25"/>
    </row>
    <row r="57" spans="1:14" x14ac:dyDescent="0.3">
      <c r="A57" s="138" t="s">
        <v>385</v>
      </c>
      <c r="B57" s="195"/>
      <c r="C57" s="196"/>
      <c r="D57" s="196"/>
      <c r="E57" s="196"/>
      <c r="F57" s="196"/>
      <c r="G57" s="196"/>
      <c r="H57" s="196"/>
      <c r="I57" s="25"/>
      <c r="J57" s="25"/>
      <c r="K57" s="25"/>
      <c r="L57" s="25"/>
      <c r="M57" s="25"/>
      <c r="N57" s="25"/>
    </row>
    <row r="58" spans="1:14" x14ac:dyDescent="0.3">
      <c r="A58" s="25"/>
      <c r="B58" s="195"/>
      <c r="C58" s="196"/>
      <c r="D58" s="196"/>
      <c r="E58" s="196"/>
      <c r="F58" s="196"/>
      <c r="G58" s="196"/>
      <c r="H58" s="196"/>
      <c r="I58" s="25"/>
      <c r="J58" s="25"/>
      <c r="K58" s="25"/>
      <c r="L58" s="25"/>
      <c r="M58" s="25"/>
      <c r="N58" s="25"/>
    </row>
    <row r="59" spans="1:14" ht="14.1" customHeight="1" x14ac:dyDescent="0.3">
      <c r="A59" s="197" t="s">
        <v>104</v>
      </c>
      <c r="B59" s="197"/>
      <c r="C59" s="198"/>
      <c r="D59" s="198"/>
      <c r="E59" s="198"/>
      <c r="F59" s="198"/>
      <c r="G59" s="198"/>
      <c r="H59" s="198"/>
      <c r="I59" s="35"/>
      <c r="J59" s="35"/>
      <c r="K59" s="35"/>
      <c r="L59" s="35"/>
      <c r="M59" s="35"/>
      <c r="N59" s="25"/>
    </row>
    <row r="60" spans="1:14" ht="14.1" customHeight="1" x14ac:dyDescent="0.3">
      <c r="A60" s="539" t="s">
        <v>105</v>
      </c>
      <c r="B60" s="543" t="s">
        <v>60</v>
      </c>
      <c r="C60" s="186"/>
      <c r="D60" s="186"/>
      <c r="E60" s="558" t="s">
        <v>106</v>
      </c>
      <c r="F60" s="559"/>
      <c r="G60" s="559"/>
      <c r="H60" s="559"/>
      <c r="I60" s="559"/>
      <c r="J60" s="559"/>
      <c r="K60" s="559"/>
      <c r="L60" s="559"/>
      <c r="M60" s="559"/>
      <c r="N60" s="559"/>
    </row>
    <row r="61" spans="1:14" x14ac:dyDescent="0.3">
      <c r="A61" s="539"/>
      <c r="B61" s="543"/>
      <c r="C61" s="187"/>
      <c r="D61" s="187"/>
      <c r="E61" s="388">
        <f t="shared" ref="E61:M61" si="76">+E6</f>
        <v>2024</v>
      </c>
      <c r="F61" s="139">
        <f t="shared" si="76"/>
        <v>2025</v>
      </c>
      <c r="G61" s="139">
        <f t="shared" si="76"/>
        <v>2026</v>
      </c>
      <c r="H61" s="139">
        <f t="shared" si="76"/>
        <v>2027</v>
      </c>
      <c r="I61" s="139">
        <f t="shared" si="76"/>
        <v>2028</v>
      </c>
      <c r="J61" s="139">
        <f t="shared" si="76"/>
        <v>2029</v>
      </c>
      <c r="K61" s="139">
        <f t="shared" si="76"/>
        <v>2030</v>
      </c>
      <c r="L61" s="139">
        <f t="shared" si="76"/>
        <v>2031</v>
      </c>
      <c r="M61" s="139">
        <f t="shared" si="76"/>
        <v>2032</v>
      </c>
      <c r="N61" s="388">
        <f t="shared" ref="N61" si="77">+N6</f>
        <v>2033</v>
      </c>
    </row>
    <row r="62" spans="1:14" ht="6" customHeight="1" x14ac:dyDescent="0.3">
      <c r="A62" s="199"/>
      <c r="B62" s="200"/>
      <c r="C62" s="211"/>
      <c r="D62" s="211"/>
      <c r="E62" s="51"/>
      <c r="F62" s="51"/>
      <c r="G62" s="51"/>
      <c r="H62" s="51"/>
      <c r="I62" s="51"/>
      <c r="J62" s="51"/>
      <c r="K62" s="51"/>
      <c r="L62" s="51"/>
      <c r="M62" s="51"/>
      <c r="N62" s="51"/>
    </row>
    <row r="63" spans="1:14" s="56" customFormat="1" x14ac:dyDescent="0.3">
      <c r="A63" s="202"/>
      <c r="B63" s="190"/>
      <c r="C63" s="212"/>
      <c r="D63" s="212"/>
      <c r="E63" s="205"/>
      <c r="F63" s="205"/>
      <c r="G63" s="205"/>
      <c r="H63" s="205"/>
      <c r="I63" s="205"/>
      <c r="J63" s="205"/>
      <c r="K63" s="205"/>
      <c r="L63" s="205"/>
      <c r="M63" s="205"/>
      <c r="N63" s="205"/>
    </row>
    <row r="64" spans="1:14" s="56" customFormat="1" x14ac:dyDescent="0.3">
      <c r="A64" s="202"/>
      <c r="B64" s="190"/>
      <c r="C64" s="212"/>
      <c r="D64" s="212"/>
      <c r="E64" s="205"/>
      <c r="F64" s="205"/>
      <c r="G64" s="205"/>
      <c r="H64" s="205"/>
      <c r="I64" s="205"/>
      <c r="J64" s="205"/>
      <c r="K64" s="205"/>
      <c r="L64" s="205"/>
      <c r="M64" s="205"/>
      <c r="N64" s="205"/>
    </row>
    <row r="65" spans="1:14" s="56" customFormat="1" x14ac:dyDescent="0.3">
      <c r="A65" s="202"/>
      <c r="B65" s="190"/>
      <c r="C65" s="212"/>
      <c r="D65" s="212"/>
      <c r="E65" s="205"/>
      <c r="F65" s="205"/>
      <c r="G65" s="205"/>
      <c r="H65" s="205"/>
      <c r="I65" s="205"/>
      <c r="J65" s="205"/>
      <c r="K65" s="205"/>
      <c r="L65" s="205"/>
      <c r="M65" s="205"/>
      <c r="N65" s="205"/>
    </row>
    <row r="66" spans="1:14" s="56" customFormat="1" x14ac:dyDescent="0.3">
      <c r="A66" s="202"/>
      <c r="B66" s="190"/>
      <c r="C66" s="212"/>
      <c r="D66" s="212"/>
      <c r="E66" s="205"/>
      <c r="F66" s="205"/>
      <c r="G66" s="205"/>
      <c r="H66" s="205"/>
      <c r="I66" s="205"/>
      <c r="J66" s="205"/>
      <c r="K66" s="205"/>
      <c r="L66" s="205"/>
      <c r="M66" s="205"/>
      <c r="N66" s="205"/>
    </row>
    <row r="67" spans="1:14" s="56" customFormat="1" x14ac:dyDescent="0.3">
      <c r="A67" s="202"/>
      <c r="B67" s="190"/>
      <c r="C67" s="212"/>
      <c r="D67" s="212"/>
      <c r="E67" s="205"/>
      <c r="F67" s="205"/>
      <c r="G67" s="205"/>
      <c r="H67" s="205"/>
      <c r="I67" s="205"/>
      <c r="J67" s="205"/>
      <c r="K67" s="205"/>
      <c r="L67" s="205"/>
      <c r="M67" s="205"/>
      <c r="N67" s="205"/>
    </row>
    <row r="68" spans="1:14" s="56" customFormat="1" x14ac:dyDescent="0.3">
      <c r="A68" s="202"/>
      <c r="B68" s="190"/>
      <c r="C68" s="212"/>
      <c r="D68" s="212"/>
      <c r="E68" s="205"/>
      <c r="F68" s="205"/>
      <c r="G68" s="205"/>
      <c r="H68" s="205"/>
      <c r="I68" s="205"/>
      <c r="J68" s="205"/>
      <c r="K68" s="205"/>
      <c r="L68" s="205"/>
      <c r="M68" s="205"/>
      <c r="N68" s="205"/>
    </row>
    <row r="69" spans="1:14" s="56" customFormat="1" x14ac:dyDescent="0.3">
      <c r="A69" s="202"/>
      <c r="B69" s="190"/>
      <c r="C69" s="212"/>
      <c r="D69" s="212"/>
      <c r="E69" s="205"/>
      <c r="F69" s="205"/>
      <c r="G69" s="205"/>
      <c r="H69" s="205"/>
      <c r="I69" s="205"/>
      <c r="J69" s="205"/>
      <c r="K69" s="205"/>
      <c r="L69" s="205"/>
      <c r="M69" s="205"/>
      <c r="N69" s="205"/>
    </row>
    <row r="70" spans="1:14" s="56" customFormat="1" x14ac:dyDescent="0.3">
      <c r="A70" s="202"/>
      <c r="B70" s="190"/>
      <c r="C70" s="212"/>
      <c r="D70" s="212"/>
      <c r="E70" s="205"/>
      <c r="F70" s="205"/>
      <c r="G70" s="205"/>
      <c r="H70" s="205"/>
      <c r="I70" s="205"/>
      <c r="J70" s="205"/>
      <c r="K70" s="205"/>
      <c r="L70" s="205"/>
      <c r="M70" s="205"/>
      <c r="N70" s="205"/>
    </row>
    <row r="71" spans="1:14" s="56" customFormat="1" x14ac:dyDescent="0.3">
      <c r="A71" s="202"/>
      <c r="B71" s="190"/>
      <c r="C71" s="212"/>
      <c r="D71" s="212"/>
      <c r="E71" s="205"/>
      <c r="F71" s="205"/>
      <c r="G71" s="205"/>
      <c r="H71" s="205"/>
      <c r="I71" s="205"/>
      <c r="J71" s="205"/>
      <c r="K71" s="205"/>
      <c r="L71" s="205"/>
      <c r="M71" s="205"/>
      <c r="N71" s="205"/>
    </row>
    <row r="72" spans="1:14" s="56" customFormat="1" x14ac:dyDescent="0.3">
      <c r="A72" s="202"/>
      <c r="B72" s="190"/>
      <c r="C72" s="212"/>
      <c r="D72" s="212"/>
      <c r="E72" s="205"/>
      <c r="F72" s="205"/>
      <c r="G72" s="205"/>
      <c r="H72" s="205"/>
      <c r="I72" s="205"/>
      <c r="J72" s="205"/>
      <c r="K72" s="205"/>
      <c r="L72" s="205"/>
      <c r="M72" s="205"/>
      <c r="N72" s="205"/>
    </row>
    <row r="73" spans="1:14" s="56" customFormat="1" x14ac:dyDescent="0.3">
      <c r="A73" s="202"/>
      <c r="B73" s="190"/>
      <c r="C73" s="212"/>
      <c r="D73" s="212"/>
      <c r="E73" s="205"/>
      <c r="F73" s="205"/>
      <c r="G73" s="205"/>
      <c r="H73" s="205"/>
      <c r="I73" s="205"/>
      <c r="J73" s="205"/>
      <c r="K73" s="205"/>
      <c r="L73" s="205"/>
      <c r="M73" s="205"/>
      <c r="N73" s="205"/>
    </row>
    <row r="74" spans="1:14" s="56" customFormat="1" x14ac:dyDescent="0.3">
      <c r="A74" s="202"/>
      <c r="B74" s="190"/>
      <c r="C74" s="212"/>
      <c r="D74" s="212"/>
      <c r="E74" s="205"/>
      <c r="F74" s="205"/>
      <c r="G74" s="205"/>
      <c r="H74" s="205"/>
      <c r="I74" s="205"/>
      <c r="J74" s="205"/>
      <c r="K74" s="205"/>
      <c r="L74" s="205"/>
      <c r="M74" s="205"/>
      <c r="N74" s="205"/>
    </row>
    <row r="75" spans="1:14" s="56" customFormat="1" x14ac:dyDescent="0.3">
      <c r="A75" s="202"/>
      <c r="B75" s="190"/>
      <c r="C75" s="212"/>
      <c r="D75" s="212"/>
      <c r="E75" s="205"/>
      <c r="F75" s="205"/>
      <c r="G75" s="205"/>
      <c r="H75" s="205"/>
      <c r="I75" s="205"/>
      <c r="J75" s="205"/>
      <c r="K75" s="205"/>
      <c r="L75" s="205"/>
      <c r="M75" s="205"/>
      <c r="N75" s="205"/>
    </row>
    <row r="76" spans="1:14" s="56" customFormat="1" x14ac:dyDescent="0.3">
      <c r="A76" s="202"/>
      <c r="B76" s="190"/>
      <c r="C76" s="212"/>
      <c r="D76" s="212"/>
      <c r="E76" s="205"/>
      <c r="F76" s="205"/>
      <c r="G76" s="205"/>
      <c r="H76" s="205"/>
      <c r="I76" s="205"/>
      <c r="J76" s="205"/>
      <c r="K76" s="205"/>
      <c r="L76" s="205"/>
      <c r="M76" s="205"/>
      <c r="N76" s="205"/>
    </row>
    <row r="77" spans="1:14" s="56" customFormat="1" x14ac:dyDescent="0.3">
      <c r="A77" s="172"/>
      <c r="B77" s="190"/>
      <c r="C77" s="213"/>
      <c r="D77" s="213"/>
      <c r="E77" s="205"/>
      <c r="F77" s="205"/>
      <c r="G77" s="205"/>
      <c r="H77" s="205"/>
      <c r="I77" s="205"/>
      <c r="J77" s="205"/>
      <c r="K77" s="205"/>
      <c r="L77" s="205"/>
      <c r="M77" s="205"/>
      <c r="N77" s="205"/>
    </row>
    <row r="79" spans="1:14" ht="14.1" customHeight="1" x14ac:dyDescent="0.3">
      <c r="A79" s="206" t="s">
        <v>107</v>
      </c>
      <c r="B79" s="206"/>
      <c r="C79" s="9"/>
      <c r="D79" s="9" t="s">
        <v>108</v>
      </c>
      <c r="E79" s="9" t="s">
        <v>108</v>
      </c>
      <c r="F79" s="9"/>
      <c r="G79" s="9"/>
      <c r="H79" s="9"/>
      <c r="I79" s="9"/>
      <c r="J79" s="9"/>
      <c r="K79" s="9"/>
      <c r="L79" s="9"/>
      <c r="M79" s="9"/>
    </row>
    <row r="80" spans="1:14" x14ac:dyDescent="0.3">
      <c r="A80" s="539" t="s">
        <v>105</v>
      </c>
      <c r="B80" s="543" t="s">
        <v>109</v>
      </c>
      <c r="C80" s="186"/>
      <c r="D80" s="186"/>
      <c r="E80" s="558" t="s">
        <v>110</v>
      </c>
      <c r="F80" s="559"/>
      <c r="G80" s="559"/>
      <c r="H80" s="559"/>
      <c r="I80" s="559"/>
      <c r="J80" s="559"/>
      <c r="K80" s="559"/>
      <c r="L80" s="559"/>
      <c r="M80" s="559"/>
      <c r="N80" s="559"/>
    </row>
    <row r="81" spans="1:14" x14ac:dyDescent="0.3">
      <c r="A81" s="539"/>
      <c r="B81" s="543"/>
      <c r="C81" s="187"/>
      <c r="D81" s="187"/>
      <c r="E81" s="388">
        <f>+E26</f>
        <v>2024</v>
      </c>
      <c r="F81" s="139">
        <f t="shared" ref="F81:M81" si="78">+F26</f>
        <v>2025</v>
      </c>
      <c r="G81" s="139">
        <f t="shared" si="78"/>
        <v>2026</v>
      </c>
      <c r="H81" s="139">
        <f t="shared" si="78"/>
        <v>2027</v>
      </c>
      <c r="I81" s="139">
        <f t="shared" si="78"/>
        <v>2028</v>
      </c>
      <c r="J81" s="139">
        <f t="shared" si="78"/>
        <v>2029</v>
      </c>
      <c r="K81" s="139">
        <f t="shared" si="78"/>
        <v>2030</v>
      </c>
      <c r="L81" s="139">
        <f t="shared" si="78"/>
        <v>2031</v>
      </c>
      <c r="M81" s="139">
        <f t="shared" si="78"/>
        <v>2032</v>
      </c>
      <c r="N81" s="388">
        <f t="shared" ref="N81" si="79">+N26</f>
        <v>2033</v>
      </c>
    </row>
    <row r="82" spans="1:14" ht="6" customHeight="1" x14ac:dyDescent="0.3">
      <c r="A82" s="199"/>
      <c r="B82" s="200"/>
      <c r="C82" s="211"/>
      <c r="D82" s="211"/>
      <c r="E82" s="51"/>
      <c r="F82" s="51"/>
      <c r="G82" s="51"/>
      <c r="H82" s="51"/>
      <c r="I82" s="51"/>
      <c r="J82" s="51"/>
      <c r="K82" s="51"/>
      <c r="L82" s="51"/>
      <c r="M82" s="51"/>
      <c r="N82" s="51"/>
    </row>
    <row r="83" spans="1:14" s="56" customFormat="1" x14ac:dyDescent="0.3">
      <c r="A83" s="214"/>
      <c r="B83" s="215"/>
      <c r="C83" s="118"/>
      <c r="D83" s="118"/>
      <c r="E83" s="55">
        <f>+E63*$B83</f>
        <v>0</v>
      </c>
      <c r="F83" s="55">
        <f t="shared" ref="F83:I83" si="80">+F63*$B83</f>
        <v>0</v>
      </c>
      <c r="G83" s="55">
        <f t="shared" si="80"/>
        <v>0</v>
      </c>
      <c r="H83" s="55">
        <f t="shared" si="80"/>
        <v>0</v>
      </c>
      <c r="I83" s="55">
        <f t="shared" si="80"/>
        <v>0</v>
      </c>
      <c r="J83" s="55">
        <f>+J63*$B83</f>
        <v>0</v>
      </c>
      <c r="K83" s="55">
        <f t="shared" ref="K83:M83" si="81">+K63*$B83</f>
        <v>0</v>
      </c>
      <c r="L83" s="55">
        <f t="shared" si="81"/>
        <v>0</v>
      </c>
      <c r="M83" s="55">
        <f t="shared" si="81"/>
        <v>0</v>
      </c>
      <c r="N83" s="55">
        <f t="shared" ref="N83" si="82">+N63*$B83</f>
        <v>0</v>
      </c>
    </row>
    <row r="84" spans="1:14" s="56" customFormat="1" x14ac:dyDescent="0.3">
      <c r="A84" s="207"/>
      <c r="B84" s="215"/>
      <c r="C84" s="118"/>
      <c r="D84" s="118"/>
      <c r="E84" s="55">
        <f t="shared" ref="E84:M84" si="83">+E64*$B84</f>
        <v>0</v>
      </c>
      <c r="F84" s="55">
        <f t="shared" si="83"/>
        <v>0</v>
      </c>
      <c r="G84" s="55">
        <f t="shared" si="83"/>
        <v>0</v>
      </c>
      <c r="H84" s="55">
        <f t="shared" si="83"/>
        <v>0</v>
      </c>
      <c r="I84" s="55">
        <f t="shared" si="83"/>
        <v>0</v>
      </c>
      <c r="J84" s="55">
        <f t="shared" si="83"/>
        <v>0</v>
      </c>
      <c r="K84" s="55">
        <f t="shared" si="83"/>
        <v>0</v>
      </c>
      <c r="L84" s="55">
        <f t="shared" si="83"/>
        <v>0</v>
      </c>
      <c r="M84" s="55">
        <f t="shared" si="83"/>
        <v>0</v>
      </c>
      <c r="N84" s="55">
        <f t="shared" ref="N84" si="84">+N64*$B84</f>
        <v>0</v>
      </c>
    </row>
    <row r="85" spans="1:14" s="56" customFormat="1" x14ac:dyDescent="0.3">
      <c r="A85" s="207"/>
      <c r="B85" s="215"/>
      <c r="C85" s="118"/>
      <c r="D85" s="118"/>
      <c r="E85" s="55">
        <f t="shared" ref="E85:M85" si="85">+E65*$B85</f>
        <v>0</v>
      </c>
      <c r="F85" s="55">
        <f t="shared" si="85"/>
        <v>0</v>
      </c>
      <c r="G85" s="55">
        <f t="shared" si="85"/>
        <v>0</v>
      </c>
      <c r="H85" s="55">
        <f t="shared" si="85"/>
        <v>0</v>
      </c>
      <c r="I85" s="55">
        <f t="shared" si="85"/>
        <v>0</v>
      </c>
      <c r="J85" s="55">
        <f t="shared" si="85"/>
        <v>0</v>
      </c>
      <c r="K85" s="55">
        <f t="shared" si="85"/>
        <v>0</v>
      </c>
      <c r="L85" s="55">
        <f t="shared" si="85"/>
        <v>0</v>
      </c>
      <c r="M85" s="55">
        <f t="shared" si="85"/>
        <v>0</v>
      </c>
      <c r="N85" s="55">
        <f t="shared" ref="N85" si="86">+N65*$B85</f>
        <v>0</v>
      </c>
    </row>
    <row r="86" spans="1:14" s="56" customFormat="1" x14ac:dyDescent="0.3">
      <c r="A86" s="207"/>
      <c r="B86" s="215"/>
      <c r="C86" s="118"/>
      <c r="D86" s="118"/>
      <c r="E86" s="55">
        <f t="shared" ref="E86:M86" si="87">+E66*$B86</f>
        <v>0</v>
      </c>
      <c r="F86" s="55">
        <f t="shared" si="87"/>
        <v>0</v>
      </c>
      <c r="G86" s="55">
        <f t="shared" si="87"/>
        <v>0</v>
      </c>
      <c r="H86" s="55">
        <f t="shared" si="87"/>
        <v>0</v>
      </c>
      <c r="I86" s="55">
        <f t="shared" si="87"/>
        <v>0</v>
      </c>
      <c r="J86" s="55">
        <f t="shared" si="87"/>
        <v>0</v>
      </c>
      <c r="K86" s="55">
        <f t="shared" si="87"/>
        <v>0</v>
      </c>
      <c r="L86" s="55">
        <f t="shared" si="87"/>
        <v>0</v>
      </c>
      <c r="M86" s="55">
        <f t="shared" si="87"/>
        <v>0</v>
      </c>
      <c r="N86" s="55">
        <f t="shared" ref="N86" si="88">+N66*$B86</f>
        <v>0</v>
      </c>
    </row>
    <row r="87" spans="1:14" s="56" customFormat="1" x14ac:dyDescent="0.3">
      <c r="A87" s="207"/>
      <c r="B87" s="215"/>
      <c r="C87" s="118"/>
      <c r="D87" s="118"/>
      <c r="E87" s="55">
        <f t="shared" ref="D87:M87" si="89">+E67*$B87</f>
        <v>0</v>
      </c>
      <c r="F87" s="55">
        <f t="shared" si="89"/>
        <v>0</v>
      </c>
      <c r="G87" s="55">
        <f t="shared" si="89"/>
        <v>0</v>
      </c>
      <c r="H87" s="55">
        <f t="shared" si="89"/>
        <v>0</v>
      </c>
      <c r="I87" s="55">
        <f t="shared" si="89"/>
        <v>0</v>
      </c>
      <c r="J87" s="55">
        <f t="shared" si="89"/>
        <v>0</v>
      </c>
      <c r="K87" s="55">
        <f t="shared" si="89"/>
        <v>0</v>
      </c>
      <c r="L87" s="55">
        <f t="shared" si="89"/>
        <v>0</v>
      </c>
      <c r="M87" s="55">
        <f t="shared" si="89"/>
        <v>0</v>
      </c>
      <c r="N87" s="55">
        <f t="shared" ref="N87" si="90">+N67*$B87</f>
        <v>0</v>
      </c>
    </row>
    <row r="88" spans="1:14" s="56" customFormat="1" x14ac:dyDescent="0.3">
      <c r="A88" s="207"/>
      <c r="B88" s="215"/>
      <c r="C88" s="118"/>
      <c r="D88" s="118"/>
      <c r="E88" s="55">
        <f t="shared" ref="D88:M88" si="91">+E68*$B88</f>
        <v>0</v>
      </c>
      <c r="F88" s="55">
        <f t="shared" si="91"/>
        <v>0</v>
      </c>
      <c r="G88" s="55">
        <f t="shared" si="91"/>
        <v>0</v>
      </c>
      <c r="H88" s="55">
        <f t="shared" si="91"/>
        <v>0</v>
      </c>
      <c r="I88" s="55">
        <f t="shared" si="91"/>
        <v>0</v>
      </c>
      <c r="J88" s="55">
        <f t="shared" si="91"/>
        <v>0</v>
      </c>
      <c r="K88" s="55">
        <f t="shared" si="91"/>
        <v>0</v>
      </c>
      <c r="L88" s="55">
        <f t="shared" si="91"/>
        <v>0</v>
      </c>
      <c r="M88" s="55">
        <f t="shared" si="91"/>
        <v>0</v>
      </c>
      <c r="N88" s="55">
        <f t="shared" ref="N88" si="92">+N68*$B88</f>
        <v>0</v>
      </c>
    </row>
    <row r="89" spans="1:14" s="56" customFormat="1" x14ac:dyDescent="0.3">
      <c r="A89" s="207"/>
      <c r="B89" s="215"/>
      <c r="C89" s="118"/>
      <c r="D89" s="118"/>
      <c r="E89" s="55">
        <f t="shared" ref="D89:M89" si="93">+E69*$B89</f>
        <v>0</v>
      </c>
      <c r="F89" s="55">
        <f t="shared" si="93"/>
        <v>0</v>
      </c>
      <c r="G89" s="55">
        <f t="shared" si="93"/>
        <v>0</v>
      </c>
      <c r="H89" s="55">
        <f t="shared" si="93"/>
        <v>0</v>
      </c>
      <c r="I89" s="55">
        <f t="shared" si="93"/>
        <v>0</v>
      </c>
      <c r="J89" s="55">
        <f t="shared" si="93"/>
        <v>0</v>
      </c>
      <c r="K89" s="55">
        <f t="shared" si="93"/>
        <v>0</v>
      </c>
      <c r="L89" s="55">
        <f t="shared" si="93"/>
        <v>0</v>
      </c>
      <c r="M89" s="55">
        <f t="shared" si="93"/>
        <v>0</v>
      </c>
      <c r="N89" s="55">
        <f t="shared" ref="N89" si="94">+N69*$B89</f>
        <v>0</v>
      </c>
    </row>
    <row r="90" spans="1:14" s="56" customFormat="1" x14ac:dyDescent="0.3">
      <c r="A90" s="207"/>
      <c r="B90" s="215"/>
      <c r="C90" s="118"/>
      <c r="D90" s="118"/>
      <c r="E90" s="55">
        <f t="shared" ref="D90:M90" si="95">+E70*$B90</f>
        <v>0</v>
      </c>
      <c r="F90" s="55">
        <f t="shared" si="95"/>
        <v>0</v>
      </c>
      <c r="G90" s="55">
        <f t="shared" si="95"/>
        <v>0</v>
      </c>
      <c r="H90" s="55">
        <f t="shared" si="95"/>
        <v>0</v>
      </c>
      <c r="I90" s="55">
        <f t="shared" si="95"/>
        <v>0</v>
      </c>
      <c r="J90" s="55">
        <f t="shared" si="95"/>
        <v>0</v>
      </c>
      <c r="K90" s="55">
        <f t="shared" si="95"/>
        <v>0</v>
      </c>
      <c r="L90" s="55">
        <f t="shared" si="95"/>
        <v>0</v>
      </c>
      <c r="M90" s="55">
        <f t="shared" si="95"/>
        <v>0</v>
      </c>
      <c r="N90" s="55">
        <f t="shared" ref="N90" si="96">+N70*$B90</f>
        <v>0</v>
      </c>
    </row>
    <row r="91" spans="1:14" s="56" customFormat="1" x14ac:dyDescent="0.3">
      <c r="A91" s="207"/>
      <c r="B91" s="215"/>
      <c r="C91" s="118"/>
      <c r="D91" s="118"/>
      <c r="E91" s="55">
        <f t="shared" ref="D91:M91" si="97">+E71*$B91</f>
        <v>0</v>
      </c>
      <c r="F91" s="55">
        <f t="shared" si="97"/>
        <v>0</v>
      </c>
      <c r="G91" s="55">
        <f t="shared" si="97"/>
        <v>0</v>
      </c>
      <c r="H91" s="55">
        <f t="shared" si="97"/>
        <v>0</v>
      </c>
      <c r="I91" s="55">
        <f t="shared" si="97"/>
        <v>0</v>
      </c>
      <c r="J91" s="55">
        <f t="shared" si="97"/>
        <v>0</v>
      </c>
      <c r="K91" s="55">
        <f t="shared" si="97"/>
        <v>0</v>
      </c>
      <c r="L91" s="55">
        <f t="shared" si="97"/>
        <v>0</v>
      </c>
      <c r="M91" s="55">
        <f t="shared" si="97"/>
        <v>0</v>
      </c>
      <c r="N91" s="55">
        <f t="shared" ref="N91" si="98">+N71*$B91</f>
        <v>0</v>
      </c>
    </row>
    <row r="92" spans="1:14" s="56" customFormat="1" x14ac:dyDescent="0.3">
      <c r="A92" s="207"/>
      <c r="B92" s="215"/>
      <c r="C92" s="118"/>
      <c r="D92" s="118"/>
      <c r="E92" s="55">
        <f t="shared" ref="D92:M92" si="99">+E72*$B92</f>
        <v>0</v>
      </c>
      <c r="F92" s="55">
        <f t="shared" si="99"/>
        <v>0</v>
      </c>
      <c r="G92" s="55">
        <f t="shared" si="99"/>
        <v>0</v>
      </c>
      <c r="H92" s="55">
        <f t="shared" si="99"/>
        <v>0</v>
      </c>
      <c r="I92" s="55">
        <f t="shared" si="99"/>
        <v>0</v>
      </c>
      <c r="J92" s="55">
        <f t="shared" si="99"/>
        <v>0</v>
      </c>
      <c r="K92" s="55">
        <f t="shared" si="99"/>
        <v>0</v>
      </c>
      <c r="L92" s="55">
        <f t="shared" si="99"/>
        <v>0</v>
      </c>
      <c r="M92" s="55">
        <f t="shared" si="99"/>
        <v>0</v>
      </c>
      <c r="N92" s="55">
        <f t="shared" ref="N92" si="100">+N72*$B92</f>
        <v>0</v>
      </c>
    </row>
    <row r="93" spans="1:14" s="56" customFormat="1" x14ac:dyDescent="0.3">
      <c r="A93" s="207"/>
      <c r="B93" s="215"/>
      <c r="C93" s="118"/>
      <c r="D93" s="118"/>
      <c r="E93" s="55">
        <f t="shared" ref="D93:M93" si="101">+E73*$B93</f>
        <v>0</v>
      </c>
      <c r="F93" s="55">
        <f t="shared" si="101"/>
        <v>0</v>
      </c>
      <c r="G93" s="55">
        <f t="shared" si="101"/>
        <v>0</v>
      </c>
      <c r="H93" s="55">
        <f t="shared" si="101"/>
        <v>0</v>
      </c>
      <c r="I93" s="55">
        <f t="shared" si="101"/>
        <v>0</v>
      </c>
      <c r="J93" s="55">
        <f t="shared" si="101"/>
        <v>0</v>
      </c>
      <c r="K93" s="55">
        <f t="shared" si="101"/>
        <v>0</v>
      </c>
      <c r="L93" s="55">
        <f t="shared" si="101"/>
        <v>0</v>
      </c>
      <c r="M93" s="55">
        <f t="shared" si="101"/>
        <v>0</v>
      </c>
      <c r="N93" s="55">
        <f t="shared" ref="N93" si="102">+N73*$B93</f>
        <v>0</v>
      </c>
    </row>
    <row r="94" spans="1:14" s="56" customFormat="1" x14ac:dyDescent="0.3">
      <c r="A94" s="207"/>
      <c r="B94" s="215"/>
      <c r="C94" s="118"/>
      <c r="D94" s="118"/>
      <c r="E94" s="55">
        <f t="shared" ref="D94:M94" si="103">+E74*$B94</f>
        <v>0</v>
      </c>
      <c r="F94" s="55">
        <f t="shared" si="103"/>
        <v>0</v>
      </c>
      <c r="G94" s="55">
        <f t="shared" si="103"/>
        <v>0</v>
      </c>
      <c r="H94" s="55">
        <f t="shared" si="103"/>
        <v>0</v>
      </c>
      <c r="I94" s="55">
        <f t="shared" si="103"/>
        <v>0</v>
      </c>
      <c r="J94" s="55">
        <f t="shared" si="103"/>
        <v>0</v>
      </c>
      <c r="K94" s="55">
        <f t="shared" si="103"/>
        <v>0</v>
      </c>
      <c r="L94" s="55">
        <f t="shared" si="103"/>
        <v>0</v>
      </c>
      <c r="M94" s="55">
        <f t="shared" si="103"/>
        <v>0</v>
      </c>
      <c r="N94" s="55">
        <f t="shared" ref="N94" si="104">+N74*$B94</f>
        <v>0</v>
      </c>
    </row>
    <row r="95" spans="1:14" s="56" customFormat="1" x14ac:dyDescent="0.3">
      <c r="A95" s="207"/>
      <c r="B95" s="215"/>
      <c r="C95" s="118"/>
      <c r="D95" s="118"/>
      <c r="E95" s="55">
        <f t="shared" ref="D95:M95" si="105">+E75*$B95</f>
        <v>0</v>
      </c>
      <c r="F95" s="55">
        <f t="shared" si="105"/>
        <v>0</v>
      </c>
      <c r="G95" s="55">
        <f t="shared" si="105"/>
        <v>0</v>
      </c>
      <c r="H95" s="55">
        <f t="shared" si="105"/>
        <v>0</v>
      </c>
      <c r="I95" s="55">
        <f t="shared" si="105"/>
        <v>0</v>
      </c>
      <c r="J95" s="55">
        <f t="shared" si="105"/>
        <v>0</v>
      </c>
      <c r="K95" s="55">
        <f t="shared" si="105"/>
        <v>0</v>
      </c>
      <c r="L95" s="55">
        <f t="shared" si="105"/>
        <v>0</v>
      </c>
      <c r="M95" s="55">
        <f t="shared" si="105"/>
        <v>0</v>
      </c>
      <c r="N95" s="55">
        <f t="shared" ref="N95" si="106">+N75*$B95</f>
        <v>0</v>
      </c>
    </row>
    <row r="96" spans="1:14" s="56" customFormat="1" x14ac:dyDescent="0.3">
      <c r="A96" s="207"/>
      <c r="B96" s="215"/>
      <c r="C96" s="118"/>
      <c r="D96" s="118"/>
      <c r="E96" s="55">
        <f t="shared" ref="D96:M96" si="107">+E76*$B96</f>
        <v>0</v>
      </c>
      <c r="F96" s="55">
        <f t="shared" si="107"/>
        <v>0</v>
      </c>
      <c r="G96" s="55">
        <f t="shared" si="107"/>
        <v>0</v>
      </c>
      <c r="H96" s="55">
        <f t="shared" si="107"/>
        <v>0</v>
      </c>
      <c r="I96" s="55">
        <f t="shared" si="107"/>
        <v>0</v>
      </c>
      <c r="J96" s="55">
        <f t="shared" si="107"/>
        <v>0</v>
      </c>
      <c r="K96" s="55">
        <f t="shared" si="107"/>
        <v>0</v>
      </c>
      <c r="L96" s="55">
        <f t="shared" si="107"/>
        <v>0</v>
      </c>
      <c r="M96" s="55">
        <f t="shared" si="107"/>
        <v>0</v>
      </c>
      <c r="N96" s="55">
        <f t="shared" ref="N96" si="108">+N76*$B96</f>
        <v>0</v>
      </c>
    </row>
    <row r="97" spans="1:14" s="56" customFormat="1" x14ac:dyDescent="0.3">
      <c r="A97" s="207"/>
      <c r="B97" s="215"/>
      <c r="C97" s="118"/>
      <c r="D97" s="118"/>
      <c r="E97" s="55">
        <f t="shared" ref="D97:M97" si="109">+E77*$B97</f>
        <v>0</v>
      </c>
      <c r="F97" s="55">
        <f t="shared" si="109"/>
        <v>0</v>
      </c>
      <c r="G97" s="55">
        <f t="shared" si="109"/>
        <v>0</v>
      </c>
      <c r="H97" s="55">
        <f t="shared" si="109"/>
        <v>0</v>
      </c>
      <c r="I97" s="55">
        <f t="shared" si="109"/>
        <v>0</v>
      </c>
      <c r="J97" s="55">
        <f t="shared" si="109"/>
        <v>0</v>
      </c>
      <c r="K97" s="55">
        <f t="shared" si="109"/>
        <v>0</v>
      </c>
      <c r="L97" s="55">
        <f t="shared" si="109"/>
        <v>0</v>
      </c>
      <c r="M97" s="55">
        <f t="shared" si="109"/>
        <v>0</v>
      </c>
      <c r="N97" s="55">
        <f t="shared" ref="N97" si="110">+N77*$B97</f>
        <v>0</v>
      </c>
    </row>
    <row r="98" spans="1:14" ht="6" customHeight="1" x14ac:dyDescent="0.3">
      <c r="A98" s="199"/>
      <c r="B98" s="200"/>
      <c r="C98" s="211"/>
      <c r="D98" s="211"/>
      <c r="E98" s="51"/>
      <c r="F98" s="51"/>
      <c r="G98" s="51"/>
      <c r="H98" s="51"/>
      <c r="I98" s="51"/>
      <c r="J98" s="51"/>
      <c r="K98" s="51"/>
      <c r="L98" s="51"/>
      <c r="M98" s="51"/>
      <c r="N98" s="51"/>
    </row>
    <row r="99" spans="1:14" x14ac:dyDescent="0.3">
      <c r="A99" s="544" t="s">
        <v>79</v>
      </c>
      <c r="B99" s="546"/>
      <c r="C99" s="216"/>
      <c r="D99" s="216"/>
      <c r="E99" s="209">
        <f t="shared" ref="E99:M99" si="111">SUM(E82:E98)</f>
        <v>0</v>
      </c>
      <c r="F99" s="209">
        <f t="shared" si="111"/>
        <v>0</v>
      </c>
      <c r="G99" s="209">
        <f t="shared" si="111"/>
        <v>0</v>
      </c>
      <c r="H99" s="209">
        <f t="shared" si="111"/>
        <v>0</v>
      </c>
      <c r="I99" s="209">
        <f t="shared" si="111"/>
        <v>0</v>
      </c>
      <c r="J99" s="209">
        <f t="shared" si="111"/>
        <v>0</v>
      </c>
      <c r="K99" s="209">
        <f t="shared" si="111"/>
        <v>0</v>
      </c>
      <c r="L99" s="209">
        <f t="shared" si="111"/>
        <v>0</v>
      </c>
      <c r="M99" s="209">
        <f t="shared" si="111"/>
        <v>0</v>
      </c>
      <c r="N99" s="209">
        <f t="shared" ref="N99" si="112">SUM(N82:N98)</f>
        <v>0</v>
      </c>
    </row>
    <row r="100" spans="1:14" ht="15" thickBot="1" x14ac:dyDescent="0.35">
      <c r="A100" s="25"/>
      <c r="B100" s="195"/>
      <c r="C100" s="25"/>
      <c r="D100" s="25"/>
      <c r="E100" s="25"/>
      <c r="F100" s="25"/>
      <c r="G100" s="25"/>
      <c r="H100" s="25"/>
      <c r="I100" s="25"/>
      <c r="J100" s="25"/>
      <c r="K100" s="25"/>
      <c r="L100" s="25"/>
      <c r="M100" s="25"/>
      <c r="N100" s="25"/>
    </row>
    <row r="101" spans="1:14" s="9" customFormat="1" ht="15" thickBot="1" x14ac:dyDescent="0.35">
      <c r="A101" s="489" t="s">
        <v>55</v>
      </c>
      <c r="B101" s="490"/>
      <c r="C101" s="490"/>
      <c r="D101" s="490"/>
      <c r="E101" s="490"/>
      <c r="F101" s="490"/>
      <c r="G101" s="491"/>
      <c r="H101" s="45"/>
      <c r="I101" s="45"/>
      <c r="J101" s="45"/>
      <c r="K101" s="45"/>
      <c r="L101" s="114"/>
      <c r="M101" s="114"/>
    </row>
    <row r="102" spans="1:14" ht="18" customHeight="1" x14ac:dyDescent="0.3">
      <c r="A102" s="506" t="s">
        <v>63</v>
      </c>
      <c r="B102" s="507"/>
      <c r="C102" s="507"/>
      <c r="D102" s="507"/>
      <c r="E102" s="507"/>
      <c r="F102" s="507"/>
      <c r="G102" s="508"/>
      <c r="H102" s="69"/>
      <c r="I102" s="69"/>
      <c r="J102" s="69"/>
    </row>
    <row r="103" spans="1:14" ht="32.1" customHeight="1" x14ac:dyDescent="0.3">
      <c r="A103" s="512" t="s">
        <v>398</v>
      </c>
      <c r="B103" s="500"/>
      <c r="C103" s="500"/>
      <c r="D103" s="500"/>
      <c r="E103" s="500"/>
      <c r="F103" s="500"/>
      <c r="G103" s="501"/>
    </row>
    <row r="104" spans="1:14" x14ac:dyDescent="0.3">
      <c r="A104" s="475" t="s">
        <v>394</v>
      </c>
      <c r="B104" s="467"/>
      <c r="C104" s="467"/>
      <c r="D104" s="467"/>
      <c r="E104" s="467"/>
      <c r="F104" s="467"/>
      <c r="G104" s="468"/>
    </row>
    <row r="105" spans="1:14" x14ac:dyDescent="0.3">
      <c r="A105" s="475" t="s">
        <v>395</v>
      </c>
      <c r="B105" s="467"/>
      <c r="C105" s="467"/>
      <c r="D105" s="467"/>
      <c r="E105" s="467"/>
      <c r="F105" s="467"/>
      <c r="G105" s="468"/>
    </row>
    <row r="106" spans="1:14" ht="18" customHeight="1" x14ac:dyDescent="0.3">
      <c r="A106" s="512" t="s">
        <v>114</v>
      </c>
      <c r="B106" s="500"/>
      <c r="C106" s="500"/>
      <c r="D106" s="500"/>
      <c r="E106" s="500"/>
      <c r="F106" s="500"/>
      <c r="G106" s="501"/>
    </row>
    <row r="107" spans="1:14" ht="49.5" customHeight="1" x14ac:dyDescent="0.3">
      <c r="A107" s="466" t="s">
        <v>412</v>
      </c>
      <c r="B107" s="467"/>
      <c r="C107" s="467"/>
      <c r="D107" s="467"/>
      <c r="E107" s="467"/>
      <c r="F107" s="467"/>
      <c r="G107" s="468"/>
      <c r="H107" s="69"/>
      <c r="I107" s="69"/>
      <c r="J107" s="69"/>
      <c r="K107" s="70"/>
      <c r="L107" s="70"/>
      <c r="M107" s="70"/>
    </row>
    <row r="108" spans="1:14" ht="18" customHeight="1" x14ac:dyDescent="0.3">
      <c r="A108" s="512" t="s">
        <v>112</v>
      </c>
      <c r="B108" s="467"/>
      <c r="C108" s="467"/>
      <c r="D108" s="467"/>
      <c r="E108" s="467"/>
      <c r="F108" s="467"/>
      <c r="G108" s="468"/>
    </row>
    <row r="109" spans="1:14" ht="32.1" customHeight="1" x14ac:dyDescent="0.3">
      <c r="A109" s="475" t="s">
        <v>66</v>
      </c>
      <c r="B109" s="467"/>
      <c r="C109" s="467"/>
      <c r="D109" s="467"/>
      <c r="E109" s="467"/>
      <c r="F109" s="467"/>
      <c r="G109" s="468"/>
      <c r="H109" s="69"/>
      <c r="I109" s="69"/>
      <c r="J109" s="69"/>
    </row>
    <row r="110" spans="1:14" ht="32.1" customHeight="1" thickBot="1" x14ac:dyDescent="0.35">
      <c r="A110" s="503" t="s">
        <v>67</v>
      </c>
      <c r="B110" s="504"/>
      <c r="C110" s="504"/>
      <c r="D110" s="504"/>
      <c r="E110" s="504"/>
      <c r="F110" s="504"/>
      <c r="G110" s="505"/>
    </row>
    <row r="111" spans="1:14" x14ac:dyDescent="0.3">
      <c r="A111" s="25"/>
      <c r="B111" s="195"/>
      <c r="C111" s="25"/>
      <c r="D111" s="25"/>
      <c r="E111" s="25"/>
      <c r="F111" s="25"/>
      <c r="G111" s="25"/>
      <c r="H111" s="25"/>
      <c r="I111" s="25"/>
      <c r="J111" s="25"/>
      <c r="K111" s="25"/>
      <c r="L111" s="25"/>
      <c r="M111" s="25"/>
      <c r="N111" s="25"/>
    </row>
  </sheetData>
  <sheetProtection algorithmName="SHA-512" hashValue="eHiae4JLE6U4EIVddKv/NyTvv8kZLPpIRWyCXuN3/Mn743tj2kLEiV91zxRlyNoma+uqg5Im4iQgMAP03Vsn5A==" saltValue="87g6olPjHQLEW/B7P1R9sQ==" spinCount="100000" sheet="1" formatColumns="0" formatRows="0" insertRows="0"/>
  <mergeCells count="31">
    <mergeCell ref="D25:N25"/>
    <mergeCell ref="E60:N60"/>
    <mergeCell ref="E80:N80"/>
    <mergeCell ref="A50:G50"/>
    <mergeCell ref="A109:G109"/>
    <mergeCell ref="A110:G110"/>
    <mergeCell ref="A102:G102"/>
    <mergeCell ref="A103:G103"/>
    <mergeCell ref="A106:G106"/>
    <mergeCell ref="A108:G108"/>
    <mergeCell ref="A99:B99"/>
    <mergeCell ref="A80:A81"/>
    <mergeCell ref="B80:B81"/>
    <mergeCell ref="A101:G101"/>
    <mergeCell ref="A107:G107"/>
    <mergeCell ref="A105:G105"/>
    <mergeCell ref="A104:G104"/>
    <mergeCell ref="A5:A6"/>
    <mergeCell ref="B5:B6"/>
    <mergeCell ref="A25:A26"/>
    <mergeCell ref="B25:B26"/>
    <mergeCell ref="A60:A61"/>
    <mergeCell ref="A47:G47"/>
    <mergeCell ref="A48:G48"/>
    <mergeCell ref="A49:G49"/>
    <mergeCell ref="A51:G51"/>
    <mergeCell ref="A52:G52"/>
    <mergeCell ref="A46:G46"/>
    <mergeCell ref="B60:B61"/>
    <mergeCell ref="A44:B44"/>
    <mergeCell ref="D5:N5"/>
  </mergeCells>
  <dataValidations count="1">
    <dataValidation type="decimal" operator="greaterThanOrEqual" allowBlank="1" showInputMessage="1" showErrorMessage="1" errorTitle="Pogrešan unos!" error="Molimo da unesete broj koji je veći ili jednak 0 (nuli)" sqref="B27:B43 B7 C28:N42 B62 B82:B98 C8:N22 E83:N97" xr:uid="{00000000-0002-0000-0700-000000000000}">
      <formula1>0</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3"/>
  <sheetViews>
    <sheetView showGridLines="0" zoomScale="85" zoomScaleNormal="85" workbookViewId="0">
      <selection activeCell="M73" sqref="M73"/>
    </sheetView>
  </sheetViews>
  <sheetFormatPr defaultColWidth="9.109375" defaultRowHeight="14.4" x14ac:dyDescent="0.3"/>
  <cols>
    <col min="1" max="1" width="60.88671875" style="45" customWidth="1"/>
    <col min="2" max="13" width="14.88671875" style="45" customWidth="1"/>
    <col min="14" max="16384" width="9.109375" style="45"/>
  </cols>
  <sheetData>
    <row r="1" spans="1:13" x14ac:dyDescent="0.3">
      <c r="A1" s="25"/>
      <c r="B1" s="25"/>
      <c r="C1" s="25"/>
      <c r="D1" s="25"/>
      <c r="E1" s="25"/>
      <c r="F1" s="25"/>
      <c r="G1" s="25"/>
      <c r="H1" s="25"/>
      <c r="I1" s="25"/>
      <c r="J1" s="25"/>
      <c r="K1" s="25"/>
      <c r="L1" s="25"/>
      <c r="M1" s="25"/>
    </row>
    <row r="2" spans="1:13" x14ac:dyDescent="0.3">
      <c r="A2" s="138" t="s">
        <v>115</v>
      </c>
      <c r="B2" s="25"/>
      <c r="C2" s="25"/>
      <c r="D2" s="25"/>
      <c r="E2" s="25"/>
      <c r="F2" s="25"/>
      <c r="G2" s="25"/>
      <c r="H2" s="25"/>
      <c r="I2" s="25"/>
      <c r="J2" s="25"/>
      <c r="K2" s="25"/>
      <c r="L2" s="25"/>
      <c r="M2" s="25"/>
    </row>
    <row r="3" spans="1:13" ht="14.4" customHeight="1" x14ac:dyDescent="0.3">
      <c r="A3" s="524" t="s">
        <v>116</v>
      </c>
      <c r="B3" s="218" t="s">
        <v>61</v>
      </c>
      <c r="C3" s="671" t="s">
        <v>117</v>
      </c>
      <c r="D3" s="672"/>
      <c r="E3" s="672"/>
      <c r="F3" s="672"/>
      <c r="G3" s="672"/>
      <c r="H3" s="672"/>
      <c r="I3" s="672"/>
      <c r="J3" s="672"/>
      <c r="K3" s="672"/>
      <c r="L3" s="672"/>
      <c r="M3" s="672"/>
    </row>
    <row r="4" spans="1:13" x14ac:dyDescent="0.3">
      <c r="A4" s="525"/>
      <c r="B4" s="218">
        <f>+Uputstvo!$A$4</f>
        <v>2022</v>
      </c>
      <c r="C4" s="139">
        <f t="shared" ref="C4:D4" si="0">+B4+1</f>
        <v>2023</v>
      </c>
      <c r="D4" s="139">
        <f t="shared" si="0"/>
        <v>2024</v>
      </c>
      <c r="E4" s="139">
        <f t="shared" ref="E4:M4" si="1">+D4+1</f>
        <v>2025</v>
      </c>
      <c r="F4" s="139">
        <f t="shared" si="1"/>
        <v>2026</v>
      </c>
      <c r="G4" s="139">
        <f t="shared" si="1"/>
        <v>2027</v>
      </c>
      <c r="H4" s="139">
        <f t="shared" si="1"/>
        <v>2028</v>
      </c>
      <c r="I4" s="139">
        <f t="shared" si="1"/>
        <v>2029</v>
      </c>
      <c r="J4" s="139">
        <f t="shared" si="1"/>
        <v>2030</v>
      </c>
      <c r="K4" s="139">
        <f t="shared" si="1"/>
        <v>2031</v>
      </c>
      <c r="L4" s="139">
        <f t="shared" si="1"/>
        <v>2032</v>
      </c>
      <c r="M4" s="388">
        <f t="shared" si="1"/>
        <v>2033</v>
      </c>
    </row>
    <row r="5" spans="1:13" ht="6" customHeight="1" x14ac:dyDescent="0.3">
      <c r="A5" s="219"/>
      <c r="B5" s="220"/>
      <c r="C5" s="220"/>
      <c r="D5" s="220"/>
      <c r="E5" s="220"/>
      <c r="F5" s="220"/>
      <c r="G5" s="220"/>
      <c r="H5" s="220"/>
      <c r="I5" s="220"/>
      <c r="J5" s="220"/>
      <c r="K5" s="220"/>
      <c r="L5" s="220"/>
      <c r="M5" s="220"/>
    </row>
    <row r="6" spans="1:13" x14ac:dyDescent="0.3">
      <c r="A6" s="221" t="s">
        <v>118</v>
      </c>
      <c r="B6" s="222">
        <f>B8</f>
        <v>0</v>
      </c>
      <c r="C6" s="222">
        <f t="shared" ref="C6:K6" si="2">C8</f>
        <v>0</v>
      </c>
      <c r="D6" s="222">
        <f t="shared" si="2"/>
        <v>0</v>
      </c>
      <c r="E6" s="222">
        <f t="shared" si="2"/>
        <v>0</v>
      </c>
      <c r="F6" s="222">
        <f t="shared" si="2"/>
        <v>0</v>
      </c>
      <c r="G6" s="222">
        <f t="shared" si="2"/>
        <v>0</v>
      </c>
      <c r="H6" s="222">
        <f t="shared" si="2"/>
        <v>0</v>
      </c>
      <c r="I6" s="222">
        <f t="shared" si="2"/>
        <v>0</v>
      </c>
      <c r="J6" s="222">
        <f t="shared" si="2"/>
        <v>0</v>
      </c>
      <c r="K6" s="222">
        <f t="shared" si="2"/>
        <v>0</v>
      </c>
      <c r="L6" s="222">
        <f>L8</f>
        <v>0</v>
      </c>
      <c r="M6" s="222">
        <f>M8</f>
        <v>0</v>
      </c>
    </row>
    <row r="7" spans="1:13" ht="6" customHeight="1" x14ac:dyDescent="0.3">
      <c r="A7" s="219"/>
      <c r="B7" s="220"/>
      <c r="C7" s="220"/>
      <c r="D7" s="220"/>
      <c r="E7" s="220"/>
      <c r="F7" s="220"/>
      <c r="G7" s="220"/>
      <c r="H7" s="220"/>
      <c r="I7" s="220"/>
      <c r="J7" s="220"/>
      <c r="K7" s="220"/>
      <c r="L7" s="220"/>
      <c r="M7" s="220"/>
    </row>
    <row r="8" spans="1:13" x14ac:dyDescent="0.3">
      <c r="A8" s="140" t="s">
        <v>119</v>
      </c>
      <c r="B8" s="143">
        <f>+'8.1. Plan prodaje'!C44</f>
        <v>0</v>
      </c>
      <c r="C8" s="143">
        <f>+'8.1. Plan prodaje'!D44</f>
        <v>0</v>
      </c>
      <c r="D8" s="143">
        <f>+'8.1. Plan prodaje'!E44</f>
        <v>0</v>
      </c>
      <c r="E8" s="143">
        <f>+'8.1. Plan prodaje'!F44</f>
        <v>0</v>
      </c>
      <c r="F8" s="143">
        <f>+'8.1. Plan prodaje'!G44</f>
        <v>0</v>
      </c>
      <c r="G8" s="143">
        <f>+'8.1. Plan prodaje'!H44</f>
        <v>0</v>
      </c>
      <c r="H8" s="143">
        <f>+'8.1. Plan prodaje'!I44</f>
        <v>0</v>
      </c>
      <c r="I8" s="143">
        <f>+'8.1. Plan prodaje'!J44</f>
        <v>0</v>
      </c>
      <c r="J8" s="143">
        <f>+'8.1. Plan prodaje'!K44</f>
        <v>0</v>
      </c>
      <c r="K8" s="143">
        <f>+'8.1. Plan prodaje'!L44</f>
        <v>0</v>
      </c>
      <c r="L8" s="143">
        <f>+'8.1. Plan prodaje'!M44</f>
        <v>0</v>
      </c>
      <c r="M8" s="143">
        <f>+'8.1. Plan prodaje'!N44</f>
        <v>0</v>
      </c>
    </row>
    <row r="9" spans="1:13" ht="6" customHeight="1" x14ac:dyDescent="0.3">
      <c r="A9" s="219"/>
      <c r="B9" s="220"/>
      <c r="C9" s="220"/>
      <c r="D9" s="220"/>
      <c r="E9" s="220"/>
      <c r="F9" s="220"/>
      <c r="G9" s="220"/>
      <c r="H9" s="220"/>
      <c r="I9" s="220"/>
      <c r="J9" s="220"/>
      <c r="K9" s="220"/>
      <c r="L9" s="220"/>
      <c r="M9" s="220"/>
    </row>
    <row r="10" spans="1:13" x14ac:dyDescent="0.3">
      <c r="A10" s="221" t="s">
        <v>120</v>
      </c>
      <c r="B10" s="222">
        <f>+SUM(B11:B17)</f>
        <v>0</v>
      </c>
      <c r="C10" s="222">
        <f t="shared" ref="C10:D10" si="3">+SUM(C11:C17)</f>
        <v>0</v>
      </c>
      <c r="D10" s="222">
        <f t="shared" si="3"/>
        <v>0</v>
      </c>
      <c r="E10" s="222">
        <f t="shared" ref="E10:L10" si="4">+SUM(E11:E17)</f>
        <v>0</v>
      </c>
      <c r="F10" s="222">
        <f t="shared" si="4"/>
        <v>0</v>
      </c>
      <c r="G10" s="222">
        <f t="shared" si="4"/>
        <v>0</v>
      </c>
      <c r="H10" s="222">
        <f t="shared" si="4"/>
        <v>0</v>
      </c>
      <c r="I10" s="222">
        <f t="shared" si="4"/>
        <v>0</v>
      </c>
      <c r="J10" s="222">
        <f t="shared" si="4"/>
        <v>0</v>
      </c>
      <c r="K10" s="222">
        <f t="shared" si="4"/>
        <v>0</v>
      </c>
      <c r="L10" s="222">
        <f t="shared" si="4"/>
        <v>0</v>
      </c>
      <c r="M10" s="222">
        <f t="shared" ref="M10" si="5">+SUM(M11:M17)</f>
        <v>0</v>
      </c>
    </row>
    <row r="11" spans="1:13" ht="6" customHeight="1" x14ac:dyDescent="0.3">
      <c r="A11" s="219"/>
      <c r="B11" s="220"/>
      <c r="C11" s="220"/>
      <c r="D11" s="220"/>
      <c r="E11" s="220"/>
      <c r="F11" s="220"/>
      <c r="G11" s="220"/>
      <c r="H11" s="220"/>
      <c r="I11" s="220"/>
      <c r="J11" s="220"/>
      <c r="K11" s="220"/>
      <c r="L11" s="220"/>
      <c r="M11" s="220"/>
    </row>
    <row r="12" spans="1:13" s="56" customFormat="1" x14ac:dyDescent="0.3">
      <c r="A12" s="172"/>
      <c r="B12" s="54"/>
      <c r="C12" s="174">
        <f t="shared" ref="C12:D12" si="6">+B12</f>
        <v>0</v>
      </c>
      <c r="D12" s="174">
        <f t="shared" si="6"/>
        <v>0</v>
      </c>
      <c r="E12" s="174">
        <f t="shared" ref="E12:M12" si="7">+D12</f>
        <v>0</v>
      </c>
      <c r="F12" s="174">
        <f t="shared" si="7"/>
        <v>0</v>
      </c>
      <c r="G12" s="174">
        <f t="shared" si="7"/>
        <v>0</v>
      </c>
      <c r="H12" s="174">
        <f t="shared" si="7"/>
        <v>0</v>
      </c>
      <c r="I12" s="174">
        <f t="shared" si="7"/>
        <v>0</v>
      </c>
      <c r="J12" s="174">
        <f t="shared" si="7"/>
        <v>0</v>
      </c>
      <c r="K12" s="174">
        <f t="shared" si="7"/>
        <v>0</v>
      </c>
      <c r="L12" s="174">
        <f t="shared" si="7"/>
        <v>0</v>
      </c>
      <c r="M12" s="174">
        <f t="shared" si="7"/>
        <v>0</v>
      </c>
    </row>
    <row r="13" spans="1:13" s="56" customFormat="1" x14ac:dyDescent="0.3">
      <c r="A13" s="172"/>
      <c r="B13" s="54"/>
      <c r="C13" s="174">
        <f t="shared" ref="C13:D13" si="8">+B13</f>
        <v>0</v>
      </c>
      <c r="D13" s="174">
        <f t="shared" si="8"/>
        <v>0</v>
      </c>
      <c r="E13" s="174">
        <f t="shared" ref="E13:M13" si="9">+D13</f>
        <v>0</v>
      </c>
      <c r="F13" s="174">
        <f t="shared" si="9"/>
        <v>0</v>
      </c>
      <c r="G13" s="174">
        <f t="shared" si="9"/>
        <v>0</v>
      </c>
      <c r="H13" s="174">
        <f t="shared" si="9"/>
        <v>0</v>
      </c>
      <c r="I13" s="174">
        <f t="shared" si="9"/>
        <v>0</v>
      </c>
      <c r="J13" s="174">
        <f t="shared" si="9"/>
        <v>0</v>
      </c>
      <c r="K13" s="174">
        <f t="shared" si="9"/>
        <v>0</v>
      </c>
      <c r="L13" s="174">
        <f t="shared" si="9"/>
        <v>0</v>
      </c>
      <c r="M13" s="174">
        <f t="shared" si="9"/>
        <v>0</v>
      </c>
    </row>
    <row r="14" spans="1:13" s="56" customFormat="1" x14ac:dyDescent="0.3">
      <c r="A14" s="172"/>
      <c r="B14" s="54"/>
      <c r="C14" s="174">
        <f t="shared" ref="C14:D14" si="10">+B14</f>
        <v>0</v>
      </c>
      <c r="D14" s="174">
        <f t="shared" si="10"/>
        <v>0</v>
      </c>
      <c r="E14" s="174">
        <f t="shared" ref="E14:M14" si="11">+D14</f>
        <v>0</v>
      </c>
      <c r="F14" s="174">
        <f t="shared" si="11"/>
        <v>0</v>
      </c>
      <c r="G14" s="174">
        <f t="shared" si="11"/>
        <v>0</v>
      </c>
      <c r="H14" s="174">
        <f t="shared" si="11"/>
        <v>0</v>
      </c>
      <c r="I14" s="174">
        <f t="shared" si="11"/>
        <v>0</v>
      </c>
      <c r="J14" s="174">
        <f t="shared" si="11"/>
        <v>0</v>
      </c>
      <c r="K14" s="174">
        <f t="shared" si="11"/>
        <v>0</v>
      </c>
      <c r="L14" s="174">
        <f t="shared" si="11"/>
        <v>0</v>
      </c>
      <c r="M14" s="174">
        <f t="shared" si="11"/>
        <v>0</v>
      </c>
    </row>
    <row r="15" spans="1:13" s="56" customFormat="1" x14ac:dyDescent="0.3">
      <c r="A15" s="172"/>
      <c r="B15" s="54"/>
      <c r="C15" s="174">
        <f t="shared" ref="C15:D15" si="12">+B15</f>
        <v>0</v>
      </c>
      <c r="D15" s="174">
        <f t="shared" si="12"/>
        <v>0</v>
      </c>
      <c r="E15" s="174">
        <f t="shared" ref="E15:M15" si="13">+D15</f>
        <v>0</v>
      </c>
      <c r="F15" s="174">
        <f t="shared" si="13"/>
        <v>0</v>
      </c>
      <c r="G15" s="174">
        <f t="shared" si="13"/>
        <v>0</v>
      </c>
      <c r="H15" s="174">
        <f t="shared" si="13"/>
        <v>0</v>
      </c>
      <c r="I15" s="174">
        <f t="shared" si="13"/>
        <v>0</v>
      </c>
      <c r="J15" s="174">
        <f t="shared" si="13"/>
        <v>0</v>
      </c>
      <c r="K15" s="174">
        <f t="shared" si="13"/>
        <v>0</v>
      </c>
      <c r="L15" s="174">
        <f t="shared" si="13"/>
        <v>0</v>
      </c>
      <c r="M15" s="174">
        <f t="shared" si="13"/>
        <v>0</v>
      </c>
    </row>
    <row r="16" spans="1:13" s="56" customFormat="1" x14ac:dyDescent="0.3">
      <c r="A16" s="172"/>
      <c r="B16" s="54"/>
      <c r="C16" s="174">
        <f t="shared" ref="C16:D16" si="14">+B16</f>
        <v>0</v>
      </c>
      <c r="D16" s="174">
        <f t="shared" si="14"/>
        <v>0</v>
      </c>
      <c r="E16" s="174">
        <f t="shared" ref="E16:M16" si="15">+D16</f>
        <v>0</v>
      </c>
      <c r="F16" s="174">
        <f t="shared" si="15"/>
        <v>0</v>
      </c>
      <c r="G16" s="174">
        <f t="shared" si="15"/>
        <v>0</v>
      </c>
      <c r="H16" s="174">
        <f t="shared" si="15"/>
        <v>0</v>
      </c>
      <c r="I16" s="174">
        <f t="shared" si="15"/>
        <v>0</v>
      </c>
      <c r="J16" s="174">
        <f t="shared" si="15"/>
        <v>0</v>
      </c>
      <c r="K16" s="174">
        <f t="shared" si="15"/>
        <v>0</v>
      </c>
      <c r="L16" s="174">
        <f t="shared" si="15"/>
        <v>0</v>
      </c>
      <c r="M16" s="174">
        <f t="shared" si="15"/>
        <v>0</v>
      </c>
    </row>
    <row r="17" spans="1:13" ht="6" customHeight="1" x14ac:dyDescent="0.3">
      <c r="A17" s="219"/>
      <c r="B17" s="220"/>
      <c r="C17" s="220"/>
      <c r="D17" s="220"/>
      <c r="E17" s="220"/>
      <c r="F17" s="220"/>
      <c r="G17" s="220"/>
      <c r="H17" s="220"/>
      <c r="I17" s="220"/>
      <c r="J17" s="220"/>
      <c r="K17" s="220"/>
      <c r="L17" s="220"/>
      <c r="M17" s="220"/>
    </row>
    <row r="18" spans="1:13" x14ac:dyDescent="0.3">
      <c r="A18" s="221" t="s">
        <v>121</v>
      </c>
      <c r="B18" s="222">
        <f>+SUM(B19:B23)</f>
        <v>0</v>
      </c>
      <c r="C18" s="222">
        <f t="shared" ref="C18" si="16">+SUM(C19:C23)</f>
        <v>0</v>
      </c>
      <c r="D18" s="222">
        <f t="shared" ref="D18" si="17">+SUM(D19:D23)</f>
        <v>0</v>
      </c>
      <c r="E18" s="222">
        <f t="shared" ref="E18:L18" si="18">+SUM(E19:E23)</f>
        <v>0</v>
      </c>
      <c r="F18" s="222">
        <f t="shared" si="18"/>
        <v>0</v>
      </c>
      <c r="G18" s="222">
        <f t="shared" si="18"/>
        <v>0</v>
      </c>
      <c r="H18" s="222">
        <f t="shared" si="18"/>
        <v>0</v>
      </c>
      <c r="I18" s="222">
        <f t="shared" si="18"/>
        <v>0</v>
      </c>
      <c r="J18" s="222">
        <f t="shared" si="18"/>
        <v>0</v>
      </c>
      <c r="K18" s="222">
        <f t="shared" si="18"/>
        <v>0</v>
      </c>
      <c r="L18" s="222">
        <f t="shared" si="18"/>
        <v>0</v>
      </c>
      <c r="M18" s="222">
        <f t="shared" ref="M18" si="19">+SUM(M19:M23)</f>
        <v>0</v>
      </c>
    </row>
    <row r="19" spans="1:13" ht="6" customHeight="1" x14ac:dyDescent="0.3">
      <c r="A19" s="219"/>
      <c r="B19" s="220"/>
      <c r="C19" s="220"/>
      <c r="D19" s="220"/>
      <c r="E19" s="220"/>
      <c r="F19" s="220"/>
      <c r="G19" s="220"/>
      <c r="H19" s="220"/>
      <c r="I19" s="220"/>
      <c r="J19" s="220"/>
      <c r="K19" s="220"/>
      <c r="L19" s="220"/>
      <c r="M19" s="220"/>
    </row>
    <row r="20" spans="1:13" s="56" customFormat="1" x14ac:dyDescent="0.3">
      <c r="A20" s="172"/>
      <c r="B20" s="224"/>
      <c r="C20" s="174">
        <f t="shared" ref="C20:D20" si="20">+B20</f>
        <v>0</v>
      </c>
      <c r="D20" s="174">
        <f t="shared" si="20"/>
        <v>0</v>
      </c>
      <c r="E20" s="174">
        <f t="shared" ref="E20:M20" si="21">+D20</f>
        <v>0</v>
      </c>
      <c r="F20" s="174">
        <f t="shared" si="21"/>
        <v>0</v>
      </c>
      <c r="G20" s="174">
        <f t="shared" si="21"/>
        <v>0</v>
      </c>
      <c r="H20" s="174">
        <f t="shared" si="21"/>
        <v>0</v>
      </c>
      <c r="I20" s="174">
        <f t="shared" si="21"/>
        <v>0</v>
      </c>
      <c r="J20" s="174">
        <f t="shared" si="21"/>
        <v>0</v>
      </c>
      <c r="K20" s="174">
        <f t="shared" si="21"/>
        <v>0</v>
      </c>
      <c r="L20" s="174">
        <f t="shared" si="21"/>
        <v>0</v>
      </c>
      <c r="M20" s="174">
        <f t="shared" si="21"/>
        <v>0</v>
      </c>
    </row>
    <row r="21" spans="1:13" s="56" customFormat="1" x14ac:dyDescent="0.3">
      <c r="A21" s="172"/>
      <c r="B21" s="224"/>
      <c r="C21" s="174">
        <f t="shared" ref="C21:D21" si="22">+B21</f>
        <v>0</v>
      </c>
      <c r="D21" s="174">
        <f t="shared" si="22"/>
        <v>0</v>
      </c>
      <c r="E21" s="174">
        <f t="shared" ref="E21:M21" si="23">+D21</f>
        <v>0</v>
      </c>
      <c r="F21" s="174">
        <f t="shared" si="23"/>
        <v>0</v>
      </c>
      <c r="G21" s="174">
        <f t="shared" si="23"/>
        <v>0</v>
      </c>
      <c r="H21" s="174">
        <f t="shared" si="23"/>
        <v>0</v>
      </c>
      <c r="I21" s="174">
        <f t="shared" si="23"/>
        <v>0</v>
      </c>
      <c r="J21" s="174">
        <f t="shared" si="23"/>
        <v>0</v>
      </c>
      <c r="K21" s="174">
        <f t="shared" si="23"/>
        <v>0</v>
      </c>
      <c r="L21" s="174">
        <f t="shared" si="23"/>
        <v>0</v>
      </c>
      <c r="M21" s="174">
        <f t="shared" si="23"/>
        <v>0</v>
      </c>
    </row>
    <row r="22" spans="1:13" s="56" customFormat="1" x14ac:dyDescent="0.3">
      <c r="A22" s="172"/>
      <c r="B22" s="224"/>
      <c r="C22" s="174">
        <f t="shared" ref="C22:D22" si="24">+B22</f>
        <v>0</v>
      </c>
      <c r="D22" s="174">
        <f t="shared" si="24"/>
        <v>0</v>
      </c>
      <c r="E22" s="174">
        <f t="shared" ref="E22:M22" si="25">+D22</f>
        <v>0</v>
      </c>
      <c r="F22" s="174">
        <f t="shared" si="25"/>
        <v>0</v>
      </c>
      <c r="G22" s="174">
        <f t="shared" si="25"/>
        <v>0</v>
      </c>
      <c r="H22" s="174">
        <f t="shared" si="25"/>
        <v>0</v>
      </c>
      <c r="I22" s="174">
        <f t="shared" si="25"/>
        <v>0</v>
      </c>
      <c r="J22" s="174">
        <f t="shared" si="25"/>
        <v>0</v>
      </c>
      <c r="K22" s="174">
        <f t="shared" si="25"/>
        <v>0</v>
      </c>
      <c r="L22" s="174">
        <f t="shared" si="25"/>
        <v>0</v>
      </c>
      <c r="M22" s="174">
        <f t="shared" si="25"/>
        <v>0</v>
      </c>
    </row>
    <row r="23" spans="1:13" ht="6" customHeight="1" x14ac:dyDescent="0.3">
      <c r="A23" s="219"/>
      <c r="B23" s="220"/>
      <c r="C23" s="220"/>
      <c r="D23" s="220"/>
      <c r="E23" s="220"/>
      <c r="F23" s="220"/>
      <c r="G23" s="220"/>
      <c r="H23" s="220"/>
      <c r="I23" s="220"/>
      <c r="J23" s="220"/>
      <c r="K23" s="220"/>
      <c r="L23" s="220"/>
      <c r="M23" s="220"/>
    </row>
    <row r="24" spans="1:13" x14ac:dyDescent="0.3">
      <c r="A24" s="179" t="s">
        <v>79</v>
      </c>
      <c r="B24" s="225">
        <f>B6+B10+B18</f>
        <v>0</v>
      </c>
      <c r="C24" s="225">
        <f t="shared" ref="C24:D24" si="26">C6+C10+C18</f>
        <v>0</v>
      </c>
      <c r="D24" s="225">
        <f t="shared" si="26"/>
        <v>0</v>
      </c>
      <c r="E24" s="225">
        <f t="shared" ref="E24:L24" si="27">E6+E10+E18</f>
        <v>0</v>
      </c>
      <c r="F24" s="225">
        <f t="shared" si="27"/>
        <v>0</v>
      </c>
      <c r="G24" s="225">
        <f t="shared" si="27"/>
        <v>0</v>
      </c>
      <c r="H24" s="225">
        <f t="shared" si="27"/>
        <v>0</v>
      </c>
      <c r="I24" s="225">
        <f t="shared" si="27"/>
        <v>0</v>
      </c>
      <c r="J24" s="225">
        <f t="shared" si="27"/>
        <v>0</v>
      </c>
      <c r="K24" s="225">
        <f t="shared" si="27"/>
        <v>0</v>
      </c>
      <c r="L24" s="225">
        <f t="shared" si="27"/>
        <v>0</v>
      </c>
      <c r="M24" s="225">
        <f t="shared" ref="M24" si="28">M6+M10+M18</f>
        <v>0</v>
      </c>
    </row>
    <row r="25" spans="1:13" ht="15" thickBot="1" x14ac:dyDescent="0.35">
      <c r="A25" s="25"/>
      <c r="B25" s="25"/>
      <c r="C25" s="25"/>
      <c r="D25" s="25"/>
      <c r="E25" s="25"/>
      <c r="F25" s="25"/>
      <c r="G25" s="25"/>
      <c r="H25" s="25"/>
      <c r="I25" s="25"/>
      <c r="J25" s="25"/>
      <c r="K25" s="25"/>
      <c r="L25" s="25"/>
      <c r="M25" s="226"/>
    </row>
    <row r="26" spans="1:13" s="9" customFormat="1" ht="15" thickBot="1" x14ac:dyDescent="0.35">
      <c r="A26" s="489" t="s">
        <v>55</v>
      </c>
      <c r="B26" s="490"/>
      <c r="C26" s="490"/>
      <c r="D26" s="490"/>
      <c r="E26" s="490"/>
      <c r="F26" s="490"/>
      <c r="G26" s="491"/>
      <c r="H26" s="45"/>
      <c r="I26" s="45"/>
      <c r="J26" s="45"/>
      <c r="K26" s="45"/>
      <c r="L26" s="114"/>
      <c r="M26" s="114"/>
    </row>
    <row r="27" spans="1:13" ht="18" customHeight="1" x14ac:dyDescent="0.3">
      <c r="A27" s="506" t="s">
        <v>63</v>
      </c>
      <c r="B27" s="507"/>
      <c r="C27" s="507"/>
      <c r="D27" s="507"/>
      <c r="E27" s="507"/>
      <c r="F27" s="507"/>
      <c r="G27" s="508"/>
      <c r="H27" s="69"/>
      <c r="I27" s="69"/>
      <c r="J27" s="69"/>
    </row>
    <row r="28" spans="1:13" ht="32.1" customHeight="1" x14ac:dyDescent="0.3">
      <c r="A28" s="512" t="s">
        <v>367</v>
      </c>
      <c r="B28" s="500"/>
      <c r="C28" s="500"/>
      <c r="D28" s="500"/>
      <c r="E28" s="500"/>
      <c r="F28" s="500"/>
      <c r="G28" s="501"/>
    </row>
    <row r="29" spans="1:13" ht="32.1" customHeight="1" x14ac:dyDescent="0.3">
      <c r="A29" s="512" t="s">
        <v>368</v>
      </c>
      <c r="B29" s="500"/>
      <c r="C29" s="500"/>
      <c r="D29" s="500"/>
      <c r="E29" s="500"/>
      <c r="F29" s="500"/>
      <c r="G29" s="501"/>
    </row>
    <row r="30" spans="1:13" ht="30.6" customHeight="1" x14ac:dyDescent="0.3">
      <c r="A30" s="475" t="s">
        <v>66</v>
      </c>
      <c r="B30" s="467"/>
      <c r="C30" s="467"/>
      <c r="D30" s="467"/>
      <c r="E30" s="467"/>
      <c r="F30" s="467"/>
      <c r="G30" s="468"/>
    </row>
    <row r="31" spans="1:13" ht="32.1" customHeight="1" thickBot="1" x14ac:dyDescent="0.35">
      <c r="A31" s="503" t="s">
        <v>122</v>
      </c>
      <c r="B31" s="504"/>
      <c r="C31" s="504"/>
      <c r="D31" s="504"/>
      <c r="E31" s="504"/>
      <c r="F31" s="504"/>
      <c r="G31" s="505"/>
      <c r="H31" s="69"/>
      <c r="I31" s="69"/>
      <c r="J31" s="69"/>
    </row>
    <row r="32" spans="1:13" x14ac:dyDescent="0.3">
      <c r="A32" s="25"/>
      <c r="B32" s="25"/>
      <c r="C32" s="25"/>
      <c r="D32" s="25"/>
      <c r="E32" s="25"/>
      <c r="F32" s="25"/>
      <c r="G32" s="25"/>
      <c r="H32" s="25"/>
      <c r="I32" s="25"/>
      <c r="J32" s="25"/>
      <c r="K32" s="25"/>
      <c r="L32" s="25"/>
      <c r="M32" s="226"/>
    </row>
    <row r="33" spans="1:13" x14ac:dyDescent="0.3">
      <c r="A33" s="25"/>
      <c r="B33" s="25"/>
      <c r="C33" s="25"/>
      <c r="D33" s="25"/>
      <c r="E33" s="25"/>
      <c r="F33" s="25"/>
      <c r="G33" s="25"/>
      <c r="H33" s="25"/>
      <c r="I33" s="25"/>
      <c r="J33" s="25"/>
      <c r="K33" s="25"/>
      <c r="L33" s="25"/>
      <c r="M33" s="226"/>
    </row>
    <row r="34" spans="1:13" s="58" customFormat="1" x14ac:dyDescent="0.3">
      <c r="M34" s="227"/>
    </row>
    <row r="35" spans="1:13" x14ac:dyDescent="0.3">
      <c r="A35" s="25"/>
      <c r="B35" s="25"/>
      <c r="C35" s="25"/>
      <c r="D35" s="25"/>
      <c r="E35" s="25"/>
      <c r="F35" s="25"/>
      <c r="G35" s="25"/>
      <c r="H35" s="25"/>
      <c r="I35" s="25"/>
      <c r="J35" s="25"/>
      <c r="K35" s="25"/>
      <c r="L35" s="25"/>
      <c r="M35" s="25"/>
    </row>
    <row r="36" spans="1:13" x14ac:dyDescent="0.3">
      <c r="A36" s="138" t="s">
        <v>386</v>
      </c>
      <c r="B36" s="25"/>
      <c r="C36" s="25"/>
      <c r="D36" s="25"/>
      <c r="E36" s="25"/>
      <c r="F36" s="25"/>
      <c r="G36" s="25"/>
      <c r="H36" s="25"/>
      <c r="I36" s="25"/>
      <c r="J36" s="25"/>
      <c r="K36" s="25"/>
      <c r="L36" s="25"/>
      <c r="M36" s="25"/>
    </row>
    <row r="37" spans="1:13" x14ac:dyDescent="0.3">
      <c r="A37" s="547" t="s">
        <v>116</v>
      </c>
      <c r="B37" s="60"/>
      <c r="C37" s="60"/>
      <c r="D37" s="526" t="s">
        <v>117</v>
      </c>
      <c r="E37" s="526"/>
      <c r="F37" s="526"/>
      <c r="G37" s="526"/>
      <c r="H37" s="526"/>
      <c r="I37" s="526"/>
      <c r="J37" s="526"/>
      <c r="K37" s="526"/>
      <c r="L37" s="526"/>
      <c r="M37" s="526"/>
    </row>
    <row r="38" spans="1:13" x14ac:dyDescent="0.3">
      <c r="A38" s="548"/>
      <c r="B38" s="61"/>
      <c r="C38" s="61"/>
      <c r="D38" s="388">
        <f t="shared" ref="D38:L38" si="29">+D4</f>
        <v>2024</v>
      </c>
      <c r="E38" s="139">
        <f t="shared" si="29"/>
        <v>2025</v>
      </c>
      <c r="F38" s="139">
        <f t="shared" si="29"/>
        <v>2026</v>
      </c>
      <c r="G38" s="139">
        <f t="shared" si="29"/>
        <v>2027</v>
      </c>
      <c r="H38" s="139">
        <f t="shared" si="29"/>
        <v>2028</v>
      </c>
      <c r="I38" s="139">
        <f t="shared" si="29"/>
        <v>2029</v>
      </c>
      <c r="J38" s="139">
        <f t="shared" si="29"/>
        <v>2030</v>
      </c>
      <c r="K38" s="139">
        <f t="shared" si="29"/>
        <v>2031</v>
      </c>
      <c r="L38" s="139">
        <f t="shared" si="29"/>
        <v>2032</v>
      </c>
      <c r="M38" s="388">
        <f t="shared" ref="M38" si="30">+M4</f>
        <v>2033</v>
      </c>
    </row>
    <row r="39" spans="1:13" ht="6" customHeight="1" x14ac:dyDescent="0.3">
      <c r="A39" s="219"/>
      <c r="B39" s="124"/>
      <c r="C39" s="124"/>
      <c r="D39" s="220"/>
      <c r="E39" s="220"/>
      <c r="F39" s="220"/>
      <c r="G39" s="220"/>
      <c r="H39" s="220"/>
      <c r="I39" s="220"/>
      <c r="J39" s="220"/>
      <c r="K39" s="220"/>
      <c r="L39" s="220"/>
      <c r="M39" s="220"/>
    </row>
    <row r="40" spans="1:13" x14ac:dyDescent="0.3">
      <c r="A40" s="228" t="s">
        <v>118</v>
      </c>
      <c r="B40" s="130"/>
      <c r="C40" s="130"/>
      <c r="D40" s="222">
        <f t="shared" ref="D40:K40" si="31">D42</f>
        <v>0</v>
      </c>
      <c r="E40" s="222">
        <f t="shared" si="31"/>
        <v>0</v>
      </c>
      <c r="F40" s="222">
        <f t="shared" si="31"/>
        <v>0</v>
      </c>
      <c r="G40" s="222">
        <f t="shared" si="31"/>
        <v>0</v>
      </c>
      <c r="H40" s="222">
        <f t="shared" si="31"/>
        <v>0</v>
      </c>
      <c r="I40" s="222">
        <f t="shared" si="31"/>
        <v>0</v>
      </c>
      <c r="J40" s="222">
        <f t="shared" si="31"/>
        <v>0</v>
      </c>
      <c r="K40" s="222">
        <f t="shared" si="31"/>
        <v>0</v>
      </c>
      <c r="L40" s="222">
        <f>L42</f>
        <v>0</v>
      </c>
      <c r="M40" s="222">
        <f>M42</f>
        <v>0</v>
      </c>
    </row>
    <row r="41" spans="1:13" ht="6" customHeight="1" x14ac:dyDescent="0.3">
      <c r="A41" s="219"/>
      <c r="B41" s="124"/>
      <c r="C41" s="124"/>
      <c r="D41" s="220"/>
      <c r="E41" s="220"/>
      <c r="F41" s="220"/>
      <c r="G41" s="220"/>
      <c r="H41" s="220"/>
      <c r="I41" s="220"/>
      <c r="J41" s="220"/>
      <c r="K41" s="220"/>
      <c r="L41" s="220"/>
      <c r="M41" s="220"/>
    </row>
    <row r="42" spans="1:13" x14ac:dyDescent="0.3">
      <c r="A42" s="229" t="s">
        <v>119</v>
      </c>
      <c r="B42" s="124"/>
      <c r="C42" s="124"/>
      <c r="D42" s="143">
        <f>+'8.1. Plan prodaje'!E99</f>
        <v>0</v>
      </c>
      <c r="E42" s="143">
        <f>+'8.1. Plan prodaje'!F99</f>
        <v>0</v>
      </c>
      <c r="F42" s="143">
        <f>+'8.1. Plan prodaje'!G99</f>
        <v>0</v>
      </c>
      <c r="G42" s="143">
        <f>+'8.1. Plan prodaje'!H99</f>
        <v>0</v>
      </c>
      <c r="H42" s="143">
        <f>+'8.1. Plan prodaje'!I99</f>
        <v>0</v>
      </c>
      <c r="I42" s="143">
        <f>+'8.1. Plan prodaje'!J99</f>
        <v>0</v>
      </c>
      <c r="J42" s="143">
        <f>+'8.1. Plan prodaje'!K99</f>
        <v>0</v>
      </c>
      <c r="K42" s="143">
        <f>+'8.1. Plan prodaje'!L99</f>
        <v>0</v>
      </c>
      <c r="L42" s="143">
        <f>+'8.1. Plan prodaje'!M99</f>
        <v>0</v>
      </c>
      <c r="M42" s="143">
        <f>+'8.1. Plan prodaje'!N99</f>
        <v>0</v>
      </c>
    </row>
    <row r="43" spans="1:13" ht="6" customHeight="1" x14ac:dyDescent="0.3">
      <c r="A43" s="219"/>
      <c r="B43" s="124"/>
      <c r="C43" s="124"/>
      <c r="D43" s="220"/>
      <c r="E43" s="220"/>
      <c r="F43" s="220"/>
      <c r="G43" s="220"/>
      <c r="H43" s="220"/>
      <c r="I43" s="220"/>
      <c r="J43" s="220"/>
      <c r="K43" s="220"/>
      <c r="L43" s="220"/>
      <c r="M43" s="220"/>
    </row>
    <row r="44" spans="1:13" x14ac:dyDescent="0.3">
      <c r="A44" s="228" t="s">
        <v>120</v>
      </c>
      <c r="B44" s="130"/>
      <c r="C44" s="130"/>
      <c r="D44" s="222">
        <f>+SUM(D45:D51)</f>
        <v>0</v>
      </c>
      <c r="E44" s="222">
        <f t="shared" ref="E44" si="32">+SUM(E45:E51)</f>
        <v>0</v>
      </c>
      <c r="F44" s="222">
        <f t="shared" ref="F44" si="33">+SUM(F45:F51)</f>
        <v>0</v>
      </c>
      <c r="G44" s="222">
        <f t="shared" ref="G44" si="34">+SUM(G45:G51)</f>
        <v>0</v>
      </c>
      <c r="H44" s="222">
        <f t="shared" ref="H44" si="35">+SUM(H45:H51)</f>
        <v>0</v>
      </c>
      <c r="I44" s="222">
        <f t="shared" ref="I44" si="36">+SUM(I45:I51)</f>
        <v>0</v>
      </c>
      <c r="J44" s="222">
        <f t="shared" ref="J44" si="37">+SUM(J45:J51)</f>
        <v>0</v>
      </c>
      <c r="K44" s="222">
        <f t="shared" ref="K44" si="38">+SUM(K45:K51)</f>
        <v>0</v>
      </c>
      <c r="L44" s="222">
        <f t="shared" ref="L44:M44" si="39">+SUM(L45:L51)</f>
        <v>0</v>
      </c>
      <c r="M44" s="222">
        <f t="shared" si="39"/>
        <v>0</v>
      </c>
    </row>
    <row r="45" spans="1:13" ht="6" customHeight="1" x14ac:dyDescent="0.3">
      <c r="A45" s="219"/>
      <c r="B45" s="124"/>
      <c r="C45" s="124"/>
      <c r="D45" s="220"/>
      <c r="E45" s="220"/>
      <c r="F45" s="220"/>
      <c r="G45" s="220"/>
      <c r="H45" s="220"/>
      <c r="I45" s="220"/>
      <c r="J45" s="220"/>
      <c r="K45" s="220"/>
      <c r="L45" s="220"/>
      <c r="M45" s="220"/>
    </row>
    <row r="46" spans="1:13" s="56" customFormat="1" x14ac:dyDescent="0.3">
      <c r="A46" s="230"/>
      <c r="B46" s="118"/>
      <c r="C46" s="118"/>
      <c r="D46" s="54"/>
      <c r="E46" s="54"/>
      <c r="F46" s="54"/>
      <c r="G46" s="54"/>
      <c r="H46" s="54"/>
      <c r="I46" s="54"/>
      <c r="J46" s="54"/>
      <c r="K46" s="54"/>
      <c r="L46" s="54"/>
      <c r="M46" s="54"/>
    </row>
    <row r="47" spans="1:13" s="56" customFormat="1" x14ac:dyDescent="0.3">
      <c r="A47" s="230"/>
      <c r="B47" s="118"/>
      <c r="C47" s="118"/>
      <c r="D47" s="54"/>
      <c r="E47" s="54"/>
      <c r="F47" s="54"/>
      <c r="G47" s="54"/>
      <c r="H47" s="54"/>
      <c r="I47" s="54"/>
      <c r="J47" s="54"/>
      <c r="K47" s="54"/>
      <c r="L47" s="54"/>
      <c r="M47" s="54"/>
    </row>
    <row r="48" spans="1:13" s="56" customFormat="1" x14ac:dyDescent="0.3">
      <c r="A48" s="230"/>
      <c r="B48" s="118"/>
      <c r="C48" s="118"/>
      <c r="D48" s="54"/>
      <c r="E48" s="54"/>
      <c r="F48" s="54"/>
      <c r="G48" s="54"/>
      <c r="H48" s="54"/>
      <c r="I48" s="54"/>
      <c r="J48" s="54"/>
      <c r="K48" s="54"/>
      <c r="L48" s="54"/>
      <c r="M48" s="54"/>
    </row>
    <row r="49" spans="1:13" s="56" customFormat="1" x14ac:dyDescent="0.3">
      <c r="A49" s="230"/>
      <c r="B49" s="118"/>
      <c r="C49" s="118"/>
      <c r="D49" s="54"/>
      <c r="E49" s="54"/>
      <c r="F49" s="54"/>
      <c r="G49" s="54"/>
      <c r="H49" s="54"/>
      <c r="I49" s="54"/>
      <c r="J49" s="54"/>
      <c r="K49" s="54"/>
      <c r="L49" s="54"/>
      <c r="M49" s="54"/>
    </row>
    <row r="50" spans="1:13" s="56" customFormat="1" x14ac:dyDescent="0.3">
      <c r="A50" s="230"/>
      <c r="B50" s="118"/>
      <c r="C50" s="118"/>
      <c r="D50" s="54"/>
      <c r="E50" s="54"/>
      <c r="F50" s="54"/>
      <c r="G50" s="54"/>
      <c r="H50" s="54"/>
      <c r="I50" s="54"/>
      <c r="J50" s="54"/>
      <c r="K50" s="54"/>
      <c r="L50" s="54"/>
      <c r="M50" s="54"/>
    </row>
    <row r="51" spans="1:13" ht="6" customHeight="1" x14ac:dyDescent="0.3">
      <c r="A51" s="219"/>
      <c r="B51" s="124"/>
      <c r="C51" s="124"/>
      <c r="D51" s="220"/>
      <c r="E51" s="220"/>
      <c r="F51" s="220"/>
      <c r="G51" s="220"/>
      <c r="H51" s="220"/>
      <c r="I51" s="220"/>
      <c r="J51" s="220"/>
      <c r="K51" s="220"/>
      <c r="L51" s="220"/>
      <c r="M51" s="220"/>
    </row>
    <row r="52" spans="1:13" x14ac:dyDescent="0.3">
      <c r="A52" s="228" t="s">
        <v>123</v>
      </c>
      <c r="B52" s="130"/>
      <c r="C52" s="130"/>
      <c r="D52" s="222">
        <f t="shared" ref="D52:K52" si="40">D54</f>
        <v>0</v>
      </c>
      <c r="E52" s="222">
        <f t="shared" si="40"/>
        <v>0</v>
      </c>
      <c r="F52" s="222">
        <f t="shared" si="40"/>
        <v>0</v>
      </c>
      <c r="G52" s="222">
        <f t="shared" si="40"/>
        <v>0</v>
      </c>
      <c r="H52" s="222">
        <f t="shared" si="40"/>
        <v>0</v>
      </c>
      <c r="I52" s="222">
        <f t="shared" si="40"/>
        <v>0</v>
      </c>
      <c r="J52" s="222">
        <f t="shared" si="40"/>
        <v>0</v>
      </c>
      <c r="K52" s="222">
        <f t="shared" si="40"/>
        <v>0</v>
      </c>
      <c r="L52" s="222">
        <f>L54</f>
        <v>0</v>
      </c>
      <c r="M52" s="222">
        <f>M54</f>
        <v>0</v>
      </c>
    </row>
    <row r="53" spans="1:13" ht="6" customHeight="1" x14ac:dyDescent="0.3">
      <c r="A53" s="219"/>
      <c r="B53" s="124"/>
      <c r="C53" s="124"/>
      <c r="D53" s="220"/>
      <c r="E53" s="220"/>
      <c r="F53" s="220"/>
      <c r="G53" s="220"/>
      <c r="H53" s="220"/>
      <c r="I53" s="220"/>
      <c r="J53" s="220"/>
      <c r="K53" s="220"/>
      <c r="L53" s="220"/>
      <c r="M53" s="220"/>
    </row>
    <row r="54" spans="1:13" x14ac:dyDescent="0.3">
      <c r="A54" s="230"/>
      <c r="B54" s="118"/>
      <c r="C54" s="118"/>
      <c r="D54" s="54"/>
      <c r="E54" s="54"/>
      <c r="F54" s="54"/>
      <c r="G54" s="54"/>
      <c r="H54" s="54"/>
      <c r="I54" s="54"/>
      <c r="J54" s="54"/>
      <c r="K54" s="54"/>
      <c r="L54" s="54"/>
      <c r="M54" s="54"/>
    </row>
    <row r="55" spans="1:13" ht="6" customHeight="1" x14ac:dyDescent="0.3">
      <c r="A55" s="219"/>
      <c r="B55" s="124"/>
      <c r="C55" s="124"/>
      <c r="D55" s="220"/>
      <c r="E55" s="220"/>
      <c r="F55" s="220"/>
      <c r="G55" s="220"/>
      <c r="H55" s="220"/>
      <c r="I55" s="220"/>
      <c r="J55" s="220"/>
      <c r="K55" s="220"/>
      <c r="L55" s="220"/>
      <c r="M55" s="220"/>
    </row>
    <row r="56" spans="1:13" x14ac:dyDescent="0.3">
      <c r="A56" s="228" t="s">
        <v>121</v>
      </c>
      <c r="B56" s="130"/>
      <c r="C56" s="130"/>
      <c r="D56" s="222">
        <f>+SUM(D57:D61)</f>
        <v>0</v>
      </c>
      <c r="E56" s="222">
        <f t="shared" ref="E56" si="41">+SUM(E57:E61)</f>
        <v>0</v>
      </c>
      <c r="F56" s="222">
        <f t="shared" ref="F56" si="42">+SUM(F57:F61)</f>
        <v>0</v>
      </c>
      <c r="G56" s="222">
        <f t="shared" ref="G56" si="43">+SUM(G57:G61)</f>
        <v>0</v>
      </c>
      <c r="H56" s="222">
        <f t="shared" ref="H56" si="44">+SUM(H57:H61)</f>
        <v>0</v>
      </c>
      <c r="I56" s="222">
        <f t="shared" ref="I56" si="45">+SUM(I57:I61)</f>
        <v>0</v>
      </c>
      <c r="J56" s="222">
        <f t="shared" ref="J56" si="46">+SUM(J57:J61)</f>
        <v>0</v>
      </c>
      <c r="K56" s="222">
        <f t="shared" ref="K56" si="47">+SUM(K57:K61)</f>
        <v>0</v>
      </c>
      <c r="L56" s="222">
        <f t="shared" ref="L56:M56" si="48">+SUM(L57:L61)</f>
        <v>0</v>
      </c>
      <c r="M56" s="222">
        <f t="shared" si="48"/>
        <v>0</v>
      </c>
    </row>
    <row r="57" spans="1:13" ht="6" customHeight="1" x14ac:dyDescent="0.3">
      <c r="A57" s="219"/>
      <c r="B57" s="124"/>
      <c r="C57" s="124"/>
      <c r="D57" s="220"/>
      <c r="E57" s="220"/>
      <c r="F57" s="220"/>
      <c r="G57" s="220"/>
      <c r="H57" s="220"/>
      <c r="I57" s="220"/>
      <c r="J57" s="220"/>
      <c r="K57" s="220"/>
      <c r="L57" s="220"/>
      <c r="M57" s="220"/>
    </row>
    <row r="58" spans="1:13" s="56" customFormat="1" x14ac:dyDescent="0.3">
      <c r="A58" s="230"/>
      <c r="B58" s="133"/>
      <c r="C58" s="133"/>
      <c r="D58" s="89"/>
      <c r="E58" s="54"/>
      <c r="F58" s="54"/>
      <c r="G58" s="54"/>
      <c r="H58" s="54"/>
      <c r="I58" s="54"/>
      <c r="J58" s="54"/>
      <c r="K58" s="54"/>
      <c r="L58" s="54"/>
      <c r="M58" s="54"/>
    </row>
    <row r="59" spans="1:13" s="56" customFormat="1" x14ac:dyDescent="0.3">
      <c r="A59" s="230"/>
      <c r="B59" s="133"/>
      <c r="C59" s="133"/>
      <c r="D59" s="89"/>
      <c r="E59" s="54"/>
      <c r="F59" s="54"/>
      <c r="G59" s="54"/>
      <c r="H59" s="54"/>
      <c r="I59" s="54"/>
      <c r="J59" s="54"/>
      <c r="K59" s="54"/>
      <c r="L59" s="54"/>
      <c r="M59" s="54"/>
    </row>
    <row r="60" spans="1:13" s="56" customFormat="1" x14ac:dyDescent="0.3">
      <c r="A60" s="230"/>
      <c r="B60" s="133"/>
      <c r="C60" s="133"/>
      <c r="D60" s="89"/>
      <c r="E60" s="54"/>
      <c r="F60" s="54"/>
      <c r="G60" s="54"/>
      <c r="H60" s="54"/>
      <c r="I60" s="54"/>
      <c r="J60" s="54"/>
      <c r="K60" s="54"/>
      <c r="L60" s="54"/>
      <c r="M60" s="54"/>
    </row>
    <row r="61" spans="1:13" ht="6" customHeight="1" x14ac:dyDescent="0.3">
      <c r="A61" s="219"/>
      <c r="B61" s="124"/>
      <c r="C61" s="124"/>
      <c r="D61" s="220"/>
      <c r="E61" s="220"/>
      <c r="F61" s="220"/>
      <c r="G61" s="220"/>
      <c r="H61" s="220"/>
      <c r="I61" s="220"/>
      <c r="J61" s="220"/>
      <c r="K61" s="220"/>
      <c r="L61" s="220"/>
      <c r="M61" s="220"/>
    </row>
    <row r="62" spans="1:13" x14ac:dyDescent="0.3">
      <c r="A62" s="231" t="s">
        <v>79</v>
      </c>
      <c r="B62" s="137"/>
      <c r="C62" s="137"/>
      <c r="D62" s="232">
        <f t="shared" ref="D62:L62" si="49">D40+D44+D52+D56</f>
        <v>0</v>
      </c>
      <c r="E62" s="225">
        <f t="shared" si="49"/>
        <v>0</v>
      </c>
      <c r="F62" s="225">
        <f t="shared" si="49"/>
        <v>0</v>
      </c>
      <c r="G62" s="225">
        <f t="shared" si="49"/>
        <v>0</v>
      </c>
      <c r="H62" s="225">
        <f t="shared" si="49"/>
        <v>0</v>
      </c>
      <c r="I62" s="225">
        <f t="shared" si="49"/>
        <v>0</v>
      </c>
      <c r="J62" s="225">
        <f t="shared" si="49"/>
        <v>0</v>
      </c>
      <c r="K62" s="225">
        <f t="shared" si="49"/>
        <v>0</v>
      </c>
      <c r="L62" s="225">
        <f t="shared" si="49"/>
        <v>0</v>
      </c>
      <c r="M62" s="225">
        <f t="shared" ref="M62" si="50">M40+M44+M52+M56</f>
        <v>0</v>
      </c>
    </row>
    <row r="63" spans="1:13" ht="15" thickBot="1" x14ac:dyDescent="0.35">
      <c r="A63" s="25"/>
      <c r="B63" s="25"/>
      <c r="C63" s="25"/>
      <c r="D63" s="25"/>
      <c r="E63" s="25"/>
      <c r="F63" s="25"/>
      <c r="G63" s="25"/>
      <c r="H63" s="25"/>
      <c r="I63" s="25"/>
      <c r="J63" s="25"/>
      <c r="K63" s="25"/>
      <c r="L63" s="25"/>
      <c r="M63" s="226"/>
    </row>
    <row r="64" spans="1:13" s="9" customFormat="1" ht="15" thickBot="1" x14ac:dyDescent="0.35">
      <c r="A64" s="489" t="s">
        <v>55</v>
      </c>
      <c r="B64" s="490"/>
      <c r="C64" s="490"/>
      <c r="D64" s="490"/>
      <c r="E64" s="490"/>
      <c r="F64" s="490"/>
      <c r="G64" s="491"/>
      <c r="H64" s="45"/>
      <c r="I64" s="45"/>
      <c r="J64" s="45"/>
      <c r="K64" s="45"/>
      <c r="L64" s="114"/>
      <c r="M64" s="114"/>
    </row>
    <row r="65" spans="1:10" ht="18" customHeight="1" x14ac:dyDescent="0.3">
      <c r="A65" s="506" t="s">
        <v>63</v>
      </c>
      <c r="B65" s="507"/>
      <c r="C65" s="507"/>
      <c r="D65" s="507"/>
      <c r="E65" s="507"/>
      <c r="F65" s="507"/>
      <c r="G65" s="508"/>
      <c r="H65" s="69"/>
      <c r="I65" s="69"/>
      <c r="J65" s="69"/>
    </row>
    <row r="66" spans="1:10" ht="18" customHeight="1" x14ac:dyDescent="0.3">
      <c r="A66" s="512" t="s">
        <v>399</v>
      </c>
      <c r="B66" s="500"/>
      <c r="C66" s="500"/>
      <c r="D66" s="500"/>
      <c r="E66" s="500"/>
      <c r="F66" s="500"/>
      <c r="G66" s="501"/>
    </row>
    <row r="67" spans="1:10" ht="18" customHeight="1" x14ac:dyDescent="0.3">
      <c r="A67" s="475" t="s">
        <v>394</v>
      </c>
      <c r="B67" s="467"/>
      <c r="C67" s="467"/>
      <c r="D67" s="467"/>
      <c r="E67" s="467"/>
      <c r="F67" s="467"/>
      <c r="G67" s="468"/>
    </row>
    <row r="68" spans="1:10" ht="18" customHeight="1" x14ac:dyDescent="0.3">
      <c r="A68" s="475" t="s">
        <v>395</v>
      </c>
      <c r="B68" s="467"/>
      <c r="C68" s="467"/>
      <c r="D68" s="467"/>
      <c r="E68" s="467"/>
      <c r="F68" s="467"/>
      <c r="G68" s="468"/>
    </row>
    <row r="69" spans="1:10" ht="32.1" customHeight="1" x14ac:dyDescent="0.3">
      <c r="A69" s="512" t="s">
        <v>369</v>
      </c>
      <c r="B69" s="500"/>
      <c r="C69" s="500"/>
      <c r="D69" s="500"/>
      <c r="E69" s="500"/>
      <c r="F69" s="500"/>
      <c r="G69" s="501"/>
    </row>
    <row r="70" spans="1:10" ht="32.4" customHeight="1" x14ac:dyDescent="0.3">
      <c r="A70" s="512" t="s">
        <v>400</v>
      </c>
      <c r="B70" s="500"/>
      <c r="C70" s="500"/>
      <c r="D70" s="500"/>
      <c r="E70" s="500"/>
      <c r="F70" s="500"/>
      <c r="G70" s="501"/>
    </row>
    <row r="71" spans="1:10" ht="29.4" customHeight="1" x14ac:dyDescent="0.3">
      <c r="A71" s="475" t="s">
        <v>66</v>
      </c>
      <c r="B71" s="467"/>
      <c r="C71" s="467"/>
      <c r="D71" s="467"/>
      <c r="E71" s="467"/>
      <c r="F71" s="467"/>
      <c r="G71" s="468"/>
    </row>
    <row r="72" spans="1:10" ht="15" thickBot="1" x14ac:dyDescent="0.35">
      <c r="A72" s="503" t="s">
        <v>67</v>
      </c>
      <c r="B72" s="504"/>
      <c r="C72" s="504"/>
      <c r="D72" s="504"/>
      <c r="E72" s="504"/>
      <c r="F72" s="504"/>
      <c r="G72" s="505"/>
      <c r="H72" s="69"/>
      <c r="I72" s="69"/>
      <c r="J72" s="69"/>
    </row>
    <row r="73" spans="1:10" ht="32.1" customHeight="1" thickBot="1" x14ac:dyDescent="0.35">
      <c r="A73" s="476" t="s">
        <v>122</v>
      </c>
      <c r="B73" s="477"/>
      <c r="C73" s="477"/>
      <c r="D73" s="477"/>
      <c r="E73" s="477"/>
      <c r="F73" s="477"/>
      <c r="G73" s="478"/>
    </row>
  </sheetData>
  <sheetProtection algorithmName="SHA-512" hashValue="KLQ2OgOWvOrGtNZjgkJmJIzx2Y7rvmyM/9qjmFj5MIJsQGwHFNrfzggM36ZWRb5TPleXSt7T6UcXrBztS/6v7w==" saltValue="faCGw+shpxXFQbM0B4UnBQ==" spinCount="100000" sheet="1" formatColumns="0" formatRows="0" insertRows="0"/>
  <mergeCells count="20">
    <mergeCell ref="A3:A4"/>
    <mergeCell ref="A37:A38"/>
    <mergeCell ref="A26:G26"/>
    <mergeCell ref="A27:G27"/>
    <mergeCell ref="A28:G28"/>
    <mergeCell ref="A29:G29"/>
    <mergeCell ref="A31:G31"/>
    <mergeCell ref="A30:G30"/>
    <mergeCell ref="C3:M3"/>
    <mergeCell ref="D37:M37"/>
    <mergeCell ref="A70:G70"/>
    <mergeCell ref="A73:G73"/>
    <mergeCell ref="A64:G64"/>
    <mergeCell ref="A71:G71"/>
    <mergeCell ref="A72:G72"/>
    <mergeCell ref="A65:G65"/>
    <mergeCell ref="A66:G66"/>
    <mergeCell ref="A69:G69"/>
    <mergeCell ref="A68:G68"/>
    <mergeCell ref="A67:G67"/>
  </mergeCells>
  <dataValidations count="1">
    <dataValidation type="decimal" operator="greaterThanOrEqual" allowBlank="1" showInputMessage="1" showErrorMessage="1" errorTitle="Pogrešan unos!" error="Molimo da unesete broj koji je veći ili jednak 0 (nuli)" sqref="B20:M22 B12:M16 D54:M54" xr:uid="{00000000-0002-0000-0800-000000000000}">
      <formula1>0</formula1>
    </dataValidation>
  </dataValidations>
  <pageMargins left="0.7" right="0.7" top="0.75" bottom="0.75" header="0.3" footer="0.3"/>
  <pageSetup paperSize="9" orientation="portrait" vertic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8D31968C3F8D47AD4E78D6000F004F" ma:contentTypeVersion="17" ma:contentTypeDescription="Create a new document." ma:contentTypeScope="" ma:versionID="81984996049957e44df4fe4517625679">
  <xsd:schema xmlns:xsd="http://www.w3.org/2001/XMLSchema" xmlns:xs="http://www.w3.org/2001/XMLSchema" xmlns:p="http://schemas.microsoft.com/office/2006/metadata/properties" xmlns:ns2="36d44f5b-1e8a-41b6-b861-358ef168604c" xmlns:ns3="de777af5-75c5-4059-8842-b3ca2d118c77" targetNamespace="http://schemas.microsoft.com/office/2006/metadata/properties" ma:root="true" ma:fieldsID="b41cb6a4da70cb54adafaa25c539141d" ns2:_="" ns3:_="">
    <xsd:import namespace="36d44f5b-1e8a-41b6-b861-358ef168604c"/>
    <xsd:import namespace="de777af5-75c5-4059-8842-b3ca2d118c7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d44f5b-1e8a-41b6-b861-358ef1686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777af5-75c5-4059-8842-b3ca2d118c7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f962b510-1f44-4fd5-9023-f2b66efc7d6f}" ma:internalName="TaxCatchAll" ma:showField="CatchAllData" ma:web="de777af5-75c5-4059-8842-b3ca2d118c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e777af5-75c5-4059-8842-b3ca2d118c77">32JKWRRJAUXM-461356190-315246</_dlc_DocId>
    <_dlc_DocIdUrl xmlns="de777af5-75c5-4059-8842-b3ca2d118c77">
      <Url>https://undp.sharepoint.com/teams/BIH/EU4Agri/_layouts/15/DocIdRedir.aspx?ID=32JKWRRJAUXM-461356190-315246</Url>
      <Description>32JKWRRJAUXM-461356190-315246</Description>
    </_dlc_DocIdUrl>
    <lcf76f155ced4ddcb4097134ff3c332f xmlns="36d44f5b-1e8a-41b6-b861-358ef168604c">
      <Terms xmlns="http://schemas.microsoft.com/office/infopath/2007/PartnerControls"/>
    </lcf76f155ced4ddcb4097134ff3c332f>
    <TaxCatchAll xmlns="de777af5-75c5-4059-8842-b3ca2d118c7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3D04CFD-1EBF-424E-B916-2C5D1CC209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d44f5b-1e8a-41b6-b861-358ef168604c"/>
    <ds:schemaRef ds:uri="de777af5-75c5-4059-8842-b3ca2d118c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EF4FD6-DBA7-4FE7-9638-D16293B63338}">
  <ds:schemaRefs>
    <ds:schemaRef ds:uri="http://schemas.microsoft.com/office/2006/metadata/properties"/>
    <ds:schemaRef ds:uri="http://schemas.microsoft.com/office/infopath/2007/PartnerControls"/>
    <ds:schemaRef ds:uri="de777af5-75c5-4059-8842-b3ca2d118c77"/>
    <ds:schemaRef ds:uri="36d44f5b-1e8a-41b6-b861-358ef168604c"/>
  </ds:schemaRefs>
</ds:datastoreItem>
</file>

<file path=customXml/itemProps3.xml><?xml version="1.0" encoding="utf-8"?>
<ds:datastoreItem xmlns:ds="http://schemas.openxmlformats.org/officeDocument/2006/customXml" ds:itemID="{047E2741-FFD1-492F-887A-483DABF76EB3}">
  <ds:schemaRefs>
    <ds:schemaRef ds:uri="http://schemas.microsoft.com/sharepoint/v3/contenttype/forms"/>
  </ds:schemaRefs>
</ds:datastoreItem>
</file>

<file path=customXml/itemProps4.xml><?xml version="1.0" encoding="utf-8"?>
<ds:datastoreItem xmlns:ds="http://schemas.openxmlformats.org/officeDocument/2006/customXml" ds:itemID="{25491AF0-FF3D-4E00-B9C3-E53E494CD46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Naslovna</vt:lpstr>
      <vt:lpstr>Uputstvo</vt:lpstr>
      <vt:lpstr>2.1. Informacije o podnosiocu</vt:lpstr>
      <vt:lpstr>3.2.Struktura i obim proizvodnj</vt:lpstr>
      <vt:lpstr>3.3.Mat. input 3.4. Mat. troš.</vt:lpstr>
      <vt:lpstr>4.4. Dinamika zaposlenih</vt:lpstr>
      <vt:lpstr>6.2 Podaci o zemljištu</vt:lpstr>
      <vt:lpstr>8.1. Plan prodaje</vt:lpstr>
      <vt:lpstr>8.2. Ukupni prihodi</vt:lpstr>
      <vt:lpstr>8.3. Obračun amortizacije</vt:lpstr>
      <vt:lpstr>8.4. Strukt. i dinamika ulaganj</vt:lpstr>
      <vt:lpstr>8.5. Izvori finansiranja</vt:lpstr>
      <vt:lpstr>8.6. Projicirani bilans uspjeha</vt:lpstr>
      <vt:lpstr>8.7. Bilans uspjeha(bazna god.)</vt:lpstr>
      <vt:lpstr>8.8. Bilans stanja (bazna god.)</vt:lpstr>
      <vt:lpstr>8.9. Obrtni kapital</vt:lpstr>
      <vt:lpstr>8.9. Novčani tok</vt:lpstr>
      <vt:lpstr>9.0 Ocjena bazne godine</vt:lpstr>
      <vt:lpstr>9.3. Neto sadašnja vrijednost</vt:lpstr>
      <vt:lpstr>10. Dobiveni rezultati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Djordje Teofilovic</dc:creator>
  <cp:keywords/>
  <dc:description/>
  <cp:lastModifiedBy>Milan Lubura</cp:lastModifiedBy>
  <cp:revision/>
  <dcterms:created xsi:type="dcterms:W3CDTF">2011-02-01T11:53:43Z</dcterms:created>
  <dcterms:modified xsi:type="dcterms:W3CDTF">2023-09-12T09:11:23Z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0x010100298D31968C3F8D47AD4E78D6000F004F</vt:lpwstr>
  </property>
  <property fmtid="{D5CDD505-2E9C-101B-9397-08002B2CF9AE}" pid="3" name="_dlc_DocIdItemGuid">
    <vt:lpwstr>02c261b2-f278-4706-9f3e-64100ec54c25</vt:lpwstr>
  </property>
  <property fmtid="{D5CDD505-2E9C-101B-9397-08002B2CF9AE}" pid="4" name="MediaServiceImageTags">
    <vt:lpwstr/>
  </property>
</Properties>
</file>